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3245" tabRatio="801" activeTab="0"/>
  </bookViews>
  <sheets>
    <sheet name="Plan Saison 2017" sheetId="1" r:id="rId1"/>
    <sheet name="Ausw 2017" sheetId="2" r:id="rId2"/>
    <sheet name="Graph 2017" sheetId="3" r:id="rId3"/>
    <sheet name="Plan Muster" sheetId="4" r:id="rId4"/>
    <sheet name="Ausw Muster" sheetId="5" r:id="rId5"/>
    <sheet name="Graph Muster" sheetId="6" r:id="rId6"/>
  </sheets>
  <externalReferences>
    <externalReference r:id="rId9"/>
  </externalReferences>
  <definedNames>
    <definedName name="_xlnm.Print_Area" localSheetId="1">'Ausw 2017'!$A$1:$M$52</definedName>
    <definedName name="_xlnm.Print_Area" localSheetId="4">'Ausw Muster'!$A$1:$M$52</definedName>
    <definedName name="_xlnm.Print_Area" localSheetId="3">'Plan Muster'!$A$1:$M$47</definedName>
    <definedName name="_xlnm.Print_Area" localSheetId="0">'Plan Saison 2017'!$A$1:$M$47</definedName>
  </definedNames>
  <calcPr fullCalcOnLoad="1"/>
</workbook>
</file>

<file path=xl/sharedStrings.xml><?xml version="1.0" encoding="utf-8"?>
<sst xmlns="http://schemas.openxmlformats.org/spreadsheetml/2006/main" count="283" uniqueCount="120">
  <si>
    <r>
      <t>*</t>
    </r>
    <r>
      <rPr>
        <b/>
        <sz val="8"/>
        <rFont val="Arial"/>
        <family val="2"/>
      </rPr>
      <t xml:space="preserve">
Prio</t>
    </r>
  </si>
  <si>
    <t>Hauptzielsetzung
Objectif principal:</t>
  </si>
  <si>
    <t>p.B.</t>
  </si>
  <si>
    <t>Limite</t>
  </si>
  <si>
    <t>p.B.2</t>
  </si>
  <si>
    <t xml:space="preserve"> </t>
  </si>
  <si>
    <t xml:space="preserve">TLT Planungs-/Auswertungsformular </t>
  </si>
  <si>
    <t>Version 1 / 6.9.2007</t>
  </si>
  <si>
    <t>Wettkampfplanung
Auswertung</t>
  </si>
  <si>
    <t xml:space="preserve">Name, Vorname
</t>
  </si>
  <si>
    <t xml:space="preserve">Jahrgang
</t>
  </si>
  <si>
    <t xml:space="preserve">Verein
</t>
  </si>
  <si>
    <t xml:space="preserve">Hauptdisziplin
</t>
  </si>
  <si>
    <t xml:space="preserve">Pers. Bestleistung
</t>
  </si>
  <si>
    <t xml:space="preserve">Nebendisziplin
</t>
  </si>
  <si>
    <t xml:space="preserve">p.B. Nebendisziplin
</t>
  </si>
  <si>
    <t xml:space="preserve">TLT-Limite/Richtwert Grossanlass
</t>
  </si>
  <si>
    <t xml:space="preserve">Int. Limite Grossanlass
</t>
  </si>
  <si>
    <t xml:space="preserve">* Priorität
</t>
  </si>
  <si>
    <r>
      <t>A</t>
    </r>
    <r>
      <rPr>
        <sz val="8"/>
        <rFont val="Arial"/>
        <family val="2"/>
      </rPr>
      <t xml:space="preserve"> = Zielwettkampf
</t>
    </r>
  </si>
  <si>
    <r>
      <t>Q</t>
    </r>
    <r>
      <rPr>
        <sz val="8"/>
        <rFont val="Arial"/>
        <family val="2"/>
      </rPr>
      <t xml:space="preserve"> = Qualifikationswettkampf
</t>
    </r>
  </si>
  <si>
    <r>
      <t>B</t>
    </r>
    <r>
      <rPr>
        <sz val="8"/>
        <rFont val="Arial"/>
        <family val="2"/>
      </rPr>
      <t xml:space="preserve"> = wichtiger Wettkampf
</t>
    </r>
  </si>
  <si>
    <r>
      <t>C</t>
    </r>
    <r>
      <rPr>
        <sz val="8"/>
        <rFont val="Arial"/>
        <family val="2"/>
      </rPr>
      <t xml:space="preserve"> = Testwettkampf
</t>
    </r>
  </si>
  <si>
    <r>
      <t>V</t>
    </r>
    <r>
      <rPr>
        <sz val="8"/>
        <rFont val="Arial"/>
        <family val="2"/>
      </rPr>
      <t xml:space="preserve"> = Vorbereitungswettkampf
</t>
    </r>
  </si>
  <si>
    <t xml:space="preserve">Bitte die Wettkämpfe chronologisch eintragen!
</t>
  </si>
  <si>
    <t xml:space="preserve">Nr.
</t>
  </si>
  <si>
    <t xml:space="preserve">Datum
</t>
  </si>
  <si>
    <t xml:space="preserve">Ort
</t>
  </si>
  <si>
    <t xml:space="preserve">Anlass
</t>
  </si>
  <si>
    <t xml:space="preserve">Leistungsziel
</t>
  </si>
  <si>
    <t xml:space="preserve">Bemerkung
</t>
  </si>
  <si>
    <t xml:space="preserve">Bemerkungen
</t>
  </si>
  <si>
    <t xml:space="preserve">Ort, Datum
</t>
  </si>
  <si>
    <t xml:space="preserve">Unterschrift Athlet/in
</t>
  </si>
  <si>
    <t xml:space="preserve">Wettkampfauswertung
</t>
  </si>
  <si>
    <t xml:space="preserve">Hauptzielsetzung
</t>
  </si>
  <si>
    <t xml:space="preserve">SLV-Limite/Richtwert Grossanlass
</t>
  </si>
  <si>
    <t xml:space="preserve">Änderungen gegenüber der Wettkampfplanung sind zuerst auf dem Blatt "Planung" zu korrigieren, sie werden dann direkt in das Blatt "Auswertung" übernommen! Im Feld Resultat kein Text eingeben!
</t>
  </si>
  <si>
    <t xml:space="preserve">Resultat
</t>
  </si>
  <si>
    <t xml:space="preserve">Bedingungen (Wind...)
</t>
  </si>
  <si>
    <t>TLT Planungs-/Auswertungsformular</t>
  </si>
  <si>
    <t xml:space="preserve">Wettkampfauswertung 
</t>
  </si>
  <si>
    <t>IBL Länderkampf</t>
  </si>
  <si>
    <t>C</t>
  </si>
  <si>
    <t>B</t>
  </si>
  <si>
    <t>A</t>
  </si>
  <si>
    <t>Laib Lea</t>
  </si>
  <si>
    <t>TV Amriswil</t>
  </si>
  <si>
    <t>800m</t>
  </si>
  <si>
    <t>Frauenfeld</t>
  </si>
  <si>
    <t>1000m</t>
  </si>
  <si>
    <t>Basel</t>
  </si>
  <si>
    <t>SVM Nationalliga A</t>
  </si>
  <si>
    <t>Lausanne</t>
  </si>
  <si>
    <t>Athletissima</t>
  </si>
  <si>
    <t>Lea Laib</t>
  </si>
  <si>
    <t>Mittel 3 / 5 beste Resultate:
800m</t>
  </si>
  <si>
    <t>Gammertingen / DE</t>
  </si>
  <si>
    <t>400m</t>
  </si>
  <si>
    <t>Willisau</t>
  </si>
  <si>
    <t>Meeting</t>
  </si>
  <si>
    <t>Q</t>
  </si>
  <si>
    <t>Genf</t>
  </si>
  <si>
    <t>Zofingen</t>
  </si>
  <si>
    <t>Schweinfurt / DE</t>
  </si>
  <si>
    <t>Jugendgala</t>
  </si>
  <si>
    <t>Freienbach</t>
  </si>
  <si>
    <t>Abendmeeting</t>
  </si>
  <si>
    <t>an Limite herantasten</t>
  </si>
  <si>
    <t>weiter an Limite heranlaufen</t>
  </si>
  <si>
    <t>Limite laufen</t>
  </si>
  <si>
    <t>taktisches Laufen üben
gute Platzierung</t>
  </si>
  <si>
    <t>Schnelligkeitstest Zielzeit 59.0</t>
  </si>
  <si>
    <t>Standortbest. Ziel 2:57.0
Selbstvertrauen tanken</t>
  </si>
  <si>
    <t>1500m</t>
  </si>
  <si>
    <t>neue Disziplin ausprobieren 
Sieg</t>
  </si>
  <si>
    <t>Luzern</t>
  </si>
  <si>
    <t>Spitzenleichtathletik</t>
  </si>
  <si>
    <t>24.-29.07.11</t>
  </si>
  <si>
    <t>Trabzon</t>
  </si>
  <si>
    <t>EYOF</t>
  </si>
  <si>
    <t>05.-06.08.11</t>
  </si>
  <si>
    <t>SM Aktive</t>
  </si>
  <si>
    <t>Vorbereitungswettkampf EYOF</t>
  </si>
  <si>
    <t>Erfahrungen / Finaleinzug</t>
  </si>
  <si>
    <t>Erfahrungen / Top 5</t>
  </si>
  <si>
    <t xml:space="preserve">SVM U20 </t>
  </si>
  <si>
    <t>03.-04.09.11</t>
  </si>
  <si>
    <t>SM U18</t>
  </si>
  <si>
    <t>Delèmont</t>
  </si>
  <si>
    <t>SM Staffel</t>
  </si>
  <si>
    <t xml:space="preserve">3x1000m </t>
  </si>
  <si>
    <t>Castellon / ESP</t>
  </si>
  <si>
    <t>ECCC U20</t>
  </si>
  <si>
    <t>Standortbest./auf Sieg laufen</t>
  </si>
  <si>
    <t>Titelgewinn</t>
  </si>
  <si>
    <t>Podest/Saison mit gutem 
Erlebnis abschliessen</t>
  </si>
  <si>
    <t>Mittel 3 Beste 800m</t>
  </si>
  <si>
    <t>Mittel 5 Beste 800m</t>
  </si>
  <si>
    <t>EYOF, SM Gold Freiluft</t>
  </si>
  <si>
    <t xml:space="preserve">Zielsetzung 2011
</t>
  </si>
  <si>
    <t>Version 2 / 19.4.2011</t>
  </si>
  <si>
    <t xml:space="preserve">Bestleistung 2011
</t>
  </si>
  <si>
    <t>Saison-Bestleistung 
2011</t>
  </si>
  <si>
    <t>Planung genehmigt durch den Nationaltrainer / Planification approuvée par l'entraîneur national:</t>
  </si>
  <si>
    <t>Bemerkungen
Remarques:</t>
  </si>
  <si>
    <t>Ort, Datum
Lieu, date:</t>
  </si>
  <si>
    <t>Unterschrift NT
Signature EN:</t>
  </si>
  <si>
    <t>Amriswil,</t>
  </si>
  <si>
    <t>Swiss Meeting</t>
  </si>
  <si>
    <t>V</t>
  </si>
  <si>
    <t>Regensdorf</t>
  </si>
  <si>
    <t>2:56.29</t>
  </si>
  <si>
    <t xml:space="preserve">Bitte alle gelben Felder ausfüllen
</t>
  </si>
  <si>
    <r>
      <t>Bitte alle gelben Felder ausfüllen</t>
    </r>
    <r>
      <rPr>
        <b/>
        <sz val="9"/>
        <rFont val="Arial"/>
        <family val="2"/>
      </rPr>
      <t xml:space="preserve"> und das Formular (per E-mail) bis spätestens 20.09.2011 ans Sekretariat TLT  zustellen!</t>
    </r>
  </si>
  <si>
    <t>Bitte alle gelben Felder ausfüllen
Die Zeiten werden als Ganzzahl eingetragen. Z.B. bei 2:20.24 wird 22024 eingegeben (siehe auch Muster)</t>
  </si>
  <si>
    <t xml:space="preserve">Zielsetzung 2017
</t>
  </si>
  <si>
    <t xml:space="preserve">Bitte alle gelben Felder ausfüllen und das Formular (per E-mail) bis spätestens 30.9.2017 an werner.diet@bluewin.ch zustellen!
</t>
  </si>
  <si>
    <t>Saison-Bestleistung 
2017</t>
  </si>
  <si>
    <t xml:space="preserve">Bestleistung 2016
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</si>
</sst>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dd/mm/yy"/>
    <numFmt numFmtId="171" formatCode="m:ss.00"/>
    <numFmt numFmtId="172" formatCode="h:mm:ss"/>
    <numFmt numFmtId="173" formatCode="d/m/yyyy"/>
    <numFmt numFmtId="174" formatCode="0.0"/>
    <numFmt numFmtId="175" formatCode="0.000"/>
    <numFmt numFmtId="176" formatCode="0.0000"/>
    <numFmt numFmtId="177" formatCode="mm:ss.00"/>
    <numFmt numFmtId="178" formatCode="m:ss.0"/>
    <numFmt numFmtId="179" formatCode="dd/mm/yy;@"/>
  </numFmts>
  <fonts count="53">
    <font>
      <sz val="10"/>
      <name val="Arial"/>
      <family val="0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3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7.5"/>
      <color indexed="8"/>
      <name val="Arial"/>
      <family val="0"/>
    </font>
    <font>
      <sz val="9.2"/>
      <color indexed="8"/>
      <name val="Arial"/>
      <family val="0"/>
    </font>
    <font>
      <sz val="10"/>
      <color indexed="8"/>
      <name val="Arial"/>
      <family val="0"/>
    </font>
    <font>
      <b/>
      <sz val="14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113">
    <xf numFmtId="0" fontId="0" fillId="0" borderId="0" xfId="0" applyAlignment="1">
      <alignment/>
    </xf>
    <xf numFmtId="0" fontId="5" fillId="32" borderId="0" xfId="0" applyFont="1" applyFill="1" applyAlignment="1" applyProtection="1">
      <alignment horizontal="center"/>
      <protection locked="0"/>
    </xf>
    <xf numFmtId="0" fontId="5" fillId="32" borderId="0" xfId="0" applyFont="1" applyFill="1" applyAlignment="1" applyProtection="1">
      <alignment horizontal="center" wrapText="1"/>
      <protection locked="0"/>
    </xf>
    <xf numFmtId="0" fontId="0" fillId="32" borderId="10" xfId="0" applyFill="1" applyBorder="1" applyAlignment="1" applyProtection="1">
      <alignment horizontal="left"/>
      <protection locked="0"/>
    </xf>
    <xf numFmtId="170" fontId="0" fillId="32" borderId="10" xfId="0" applyNumberFormat="1" applyFill="1" applyBorder="1" applyAlignment="1" applyProtection="1">
      <alignment horizontal="left"/>
      <protection locked="0"/>
    </xf>
    <xf numFmtId="0" fontId="0" fillId="32" borderId="10" xfId="0" applyFill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center" wrapText="1"/>
      <protection locked="0"/>
    </xf>
    <xf numFmtId="2" fontId="0" fillId="32" borderId="1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4" fillId="0" borderId="0" xfId="0" applyFont="1" applyAlignment="1" applyProtection="1">
      <alignment horizontal="right" wrapText="1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/>
    </xf>
    <xf numFmtId="0" fontId="5" fillId="0" borderId="0" xfId="0" applyFont="1" applyAlignment="1" applyProtection="1">
      <alignment horizontal="center"/>
      <protection/>
    </xf>
    <xf numFmtId="2" fontId="8" fillId="0" borderId="0" xfId="0" applyNumberFormat="1" applyFont="1" applyFill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10" xfId="0" applyFont="1" applyBorder="1" applyAlignment="1" applyProtection="1">
      <alignment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170" fontId="0" fillId="0" borderId="10" xfId="0" applyNumberForma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right" wrapText="1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 horizontal="center" wrapText="1"/>
      <protection/>
    </xf>
    <xf numFmtId="0" fontId="9" fillId="3" borderId="0" xfId="0" applyFont="1" applyFill="1" applyAlignment="1" applyProtection="1">
      <alignment horizontal="center" wrapText="1"/>
      <protection/>
    </xf>
    <xf numFmtId="1" fontId="0" fillId="32" borderId="10" xfId="0" applyNumberFormat="1" applyFill="1" applyBorder="1" applyAlignment="1" applyProtection="1">
      <alignment horizontal="left"/>
      <protection locked="0"/>
    </xf>
    <xf numFmtId="171" fontId="3" fillId="3" borderId="10" xfId="47" applyNumberFormat="1" applyFont="1" applyFill="1" applyBorder="1" applyAlignment="1" applyProtection="1">
      <alignment horizontal="center"/>
      <protection/>
    </xf>
    <xf numFmtId="171" fontId="0" fillId="3" borderId="10" xfId="47" applyNumberFormat="1" applyFont="1" applyFill="1" applyBorder="1" applyAlignment="1" applyProtection="1">
      <alignment horizontal="center"/>
      <protection/>
    </xf>
    <xf numFmtId="2" fontId="0" fillId="32" borderId="12" xfId="0" applyNumberFormat="1" applyFill="1" applyBorder="1" applyAlignment="1" applyProtection="1">
      <alignment horizontal="center"/>
      <protection locked="0"/>
    </xf>
    <xf numFmtId="2" fontId="0" fillId="32" borderId="13" xfId="0" applyNumberForma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171" fontId="3" fillId="3" borderId="14" xfId="47" applyNumberFormat="1" applyFont="1" applyFill="1" applyBorder="1" applyAlignment="1" applyProtection="1">
      <alignment horizontal="center"/>
      <protection/>
    </xf>
    <xf numFmtId="2" fontId="0" fillId="32" borderId="15" xfId="0" applyNumberFormat="1" applyFill="1" applyBorder="1" applyAlignment="1" applyProtection="1">
      <alignment horizontal="center"/>
      <protection locked="0"/>
    </xf>
    <xf numFmtId="171" fontId="3" fillId="3" borderId="16" xfId="47" applyNumberFormat="1" applyFont="1" applyFill="1" applyBorder="1" applyAlignment="1" applyProtection="1">
      <alignment horizontal="center"/>
      <protection/>
    </xf>
    <xf numFmtId="171" fontId="3" fillId="3" borderId="17" xfId="47" applyNumberFormat="1" applyFont="1" applyFill="1" applyBorder="1" applyAlignment="1" applyProtection="1">
      <alignment horizontal="center"/>
      <protection/>
    </xf>
    <xf numFmtId="2" fontId="3" fillId="0" borderId="18" xfId="0" applyNumberFormat="1" applyFont="1" applyBorder="1" applyAlignment="1" applyProtection="1">
      <alignment horizontal="center"/>
      <protection/>
    </xf>
    <xf numFmtId="2" fontId="0" fillId="0" borderId="12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171" fontId="3" fillId="10" borderId="19" xfId="47" applyNumberFormat="1" applyFont="1" applyFill="1" applyBorder="1" applyAlignment="1" applyProtection="1">
      <alignment horizontal="center"/>
      <protection/>
    </xf>
    <xf numFmtId="171" fontId="5" fillId="3" borderId="10" xfId="47" applyNumberFormat="1" applyFont="1" applyFill="1" applyBorder="1" applyAlignment="1" applyProtection="1">
      <alignment horizontal="center"/>
      <protection/>
    </xf>
    <xf numFmtId="0" fontId="5" fillId="32" borderId="10" xfId="0" applyFont="1" applyFill="1" applyBorder="1" applyAlignment="1" applyProtection="1">
      <alignment horizontal="center" wrapText="1"/>
      <protection/>
    </xf>
    <xf numFmtId="1" fontId="0" fillId="0" borderId="10" xfId="0" applyNumberFormat="1" applyFill="1" applyBorder="1" applyAlignment="1" applyProtection="1">
      <alignment horizontal="right"/>
      <protection locked="0"/>
    </xf>
    <xf numFmtId="1" fontId="14" fillId="0" borderId="10" xfId="0" applyNumberFormat="1" applyFont="1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170" fontId="0" fillId="32" borderId="10" xfId="0" applyNumberFormat="1" applyFont="1" applyFill="1" applyBorder="1" applyAlignment="1" applyProtection="1">
      <alignment horizontal="left" vertical="center" indent="1"/>
      <protection locked="0"/>
    </xf>
    <xf numFmtId="0" fontId="0" fillId="32" borderId="10" xfId="0" applyFont="1" applyFill="1" applyBorder="1" applyAlignment="1" applyProtection="1">
      <alignment horizontal="left" vertical="center" indent="1"/>
      <protection locked="0"/>
    </xf>
    <xf numFmtId="0" fontId="0" fillId="32" borderId="10" xfId="0" applyFont="1" applyFill="1" applyBorder="1" applyAlignment="1" applyProtection="1">
      <alignment horizontal="center" vertical="center"/>
      <protection locked="0"/>
    </xf>
    <xf numFmtId="0" fontId="0" fillId="32" borderId="0" xfId="0" applyFont="1" applyFill="1" applyAlignment="1" applyProtection="1">
      <alignment horizontal="left" vertical="center" indent="1"/>
      <protection/>
    </xf>
    <xf numFmtId="179" fontId="0" fillId="32" borderId="0" xfId="0" applyNumberFormat="1" applyFont="1" applyFill="1" applyAlignment="1" applyProtection="1">
      <alignment horizontal="left" vertical="center" indent="1"/>
      <protection/>
    </xf>
    <xf numFmtId="0" fontId="0" fillId="32" borderId="20" xfId="0" applyFont="1" applyFill="1" applyBorder="1" applyAlignment="1" applyProtection="1">
      <alignment horizontal="left" vertical="center" indent="1"/>
      <protection locked="0"/>
    </xf>
    <xf numFmtId="0" fontId="0" fillId="32" borderId="0" xfId="0" applyFont="1" applyFill="1" applyAlignment="1" applyProtection="1">
      <alignment horizontal="center" vertical="center"/>
      <protection/>
    </xf>
    <xf numFmtId="2" fontId="4" fillId="32" borderId="10" xfId="0" applyNumberFormat="1" applyFont="1" applyFill="1" applyBorder="1" applyAlignment="1" applyProtection="1">
      <alignment horizontal="left" vertical="center" indent="1"/>
      <protection locked="0"/>
    </xf>
    <xf numFmtId="2" fontId="4" fillId="32" borderId="10" xfId="0" applyNumberFormat="1" applyFont="1" applyFill="1" applyBorder="1" applyAlignment="1" applyProtection="1">
      <alignment horizontal="left" vertical="center" wrapText="1" indent="1"/>
      <protection locked="0"/>
    </xf>
    <xf numFmtId="171" fontId="5" fillId="0" borderId="0" xfId="47" applyNumberFormat="1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 wrapText="1"/>
      <protection/>
    </xf>
    <xf numFmtId="171" fontId="0" fillId="3" borderId="10" xfId="0" applyNumberFormat="1" applyFill="1" applyBorder="1" applyAlignment="1" applyProtection="1">
      <alignment horizontal="left"/>
      <protection locked="0"/>
    </xf>
    <xf numFmtId="2" fontId="0" fillId="3" borderId="10" xfId="0" applyNumberFormat="1" applyFill="1" applyBorder="1" applyAlignment="1" applyProtection="1">
      <alignment horizontal="left"/>
      <protection locked="0"/>
    </xf>
    <xf numFmtId="0" fontId="0" fillId="3" borderId="10" xfId="0" applyFill="1" applyBorder="1" applyAlignment="1" applyProtection="1">
      <alignment horizontal="left"/>
      <protection locked="0"/>
    </xf>
    <xf numFmtId="0" fontId="0" fillId="33" borderId="10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6" fillId="0" borderId="0" xfId="0" applyFont="1" applyAlignment="1" applyProtection="1">
      <alignment horizontal="center" wrapText="1"/>
      <protection/>
    </xf>
    <xf numFmtId="0" fontId="5" fillId="32" borderId="0" xfId="0" applyFont="1" applyFill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16" fillId="3" borderId="0" xfId="0" applyFont="1" applyFill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32" borderId="0" xfId="0" applyFont="1" applyFill="1" applyAlignment="1" applyProtection="1">
      <alignment horizontal="left" vertical="center" wrapText="1"/>
      <protection locked="0"/>
    </xf>
    <xf numFmtId="0" fontId="8" fillId="32" borderId="0" xfId="0" applyFont="1" applyFill="1" applyAlignment="1" applyProtection="1">
      <alignment horizontal="center" vertical="center" wrapText="1"/>
      <protection locked="0"/>
    </xf>
    <xf numFmtId="0" fontId="3" fillId="3" borderId="0" xfId="0" applyFont="1" applyFill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0" fontId="4" fillId="32" borderId="0" xfId="0" applyFont="1" applyFill="1" applyAlignment="1" applyProtection="1">
      <alignment horizontal="left" vertical="top" wrapText="1"/>
      <protection locked="0"/>
    </xf>
    <xf numFmtId="0" fontId="8" fillId="32" borderId="0" xfId="0" applyFont="1" applyFill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 wrapText="1"/>
      <protection/>
    </xf>
    <xf numFmtId="0" fontId="9" fillId="3" borderId="0" xfId="0" applyFont="1" applyFill="1" applyAlignment="1" applyProtection="1">
      <alignment horizontal="center" wrapText="1"/>
      <protection/>
    </xf>
    <xf numFmtId="0" fontId="6" fillId="0" borderId="18" xfId="0" applyFont="1" applyBorder="1" applyAlignment="1" applyProtection="1">
      <alignment horizontal="center" wrapText="1"/>
      <protection/>
    </xf>
    <xf numFmtId="0" fontId="6" fillId="0" borderId="19" xfId="0" applyFont="1" applyBorder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7" fillId="0" borderId="0" xfId="0" applyFont="1" applyFill="1" applyAlignment="1" applyProtection="1">
      <alignment horizontal="right"/>
      <protection/>
    </xf>
    <xf numFmtId="0" fontId="15" fillId="3" borderId="0" xfId="0" applyFont="1" applyFill="1" applyAlignment="1" applyProtection="1">
      <alignment horizontal="center" wrapText="1"/>
      <protection/>
    </xf>
    <xf numFmtId="0" fontId="4" fillId="4" borderId="0" xfId="0" applyFont="1" applyFill="1" applyAlignment="1" applyProtection="1">
      <alignment horizontal="left" vertical="top" wrapText="1"/>
      <protection locked="0"/>
    </xf>
    <xf numFmtId="0" fontId="8" fillId="4" borderId="0" xfId="0" applyFont="1" applyFill="1" applyAlignment="1" applyProtection="1">
      <alignment horizontal="center" vertical="center"/>
      <protection locked="0"/>
    </xf>
    <xf numFmtId="0" fontId="8" fillId="4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7"/>
          <c:w val="0.984"/>
          <c:h val="0.914"/>
        </c:manualLayout>
      </c:layout>
      <c:lineChart>
        <c:grouping val="standard"/>
        <c:varyColors val="0"/>
        <c:ser>
          <c:idx val="1"/>
          <c:order val="1"/>
          <c:tx>
            <c:strRef>
              <c:f>'Ausw 2017'!$G$13:$H$13</c:f>
              <c:strCache>
                <c:ptCount val="1"/>
                <c:pt idx="0">
                  <c:v>Resultat
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'Plan Saison 2017'!$B$14:$B$39</c:f>
              <c:numCache>
                <c:ptCount val="26"/>
              </c:numCache>
            </c:numRef>
          </c:cat>
          <c:val>
            <c:numRef>
              <c:f>'Ausw 2017'!$H$14:$H$39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'Plan Saison 2017'!$G$13</c:f>
              <c:strCache>
                <c:ptCount val="1"/>
                <c:pt idx="0">
                  <c:v>Leistungsziel
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'Plan Saison 2017'!$B$14:$B$39</c:f>
              <c:numCache>
                <c:ptCount val="26"/>
              </c:numCache>
            </c:numRef>
          </c:cat>
          <c:val>
            <c:numRef>
              <c:f>'Plan Saison 2017'!$H$14:$H$39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'Plan Saison 2017'!$D$7</c:f>
              <c:strCache>
                <c:ptCount val="1"/>
                <c:pt idx="0">
                  <c:v>Pers. Bestleistung
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Saison 2017'!$O$14:$O$39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'Plan Saison 2017'!$G$9:$G$9</c:f>
              <c:strCache>
                <c:ptCount val="1"/>
                <c:pt idx="0">
                  <c:v>TLT-Limite/Richtwert Grossanlass
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'Plan Saison 2017'!$Q$14:$Q$39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55564769"/>
        <c:axId val="30320874"/>
      </c:lineChart>
      <c:lineChart>
        <c:grouping val="standard"/>
        <c:varyColors val="0"/>
        <c:ser>
          <c:idx val="5"/>
          <c:order val="0"/>
          <c:tx>
            <c:strRef>
              <c:f>'Plan Saison 2017'!$J$7</c:f>
              <c:strCache>
                <c:ptCount val="1"/>
                <c:pt idx="0">
                  <c:v>p.B. Nebendisziplin
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'Plan Saison 2017'!$B$14:$B$39</c:f>
              <c:numCache>
                <c:ptCount val="26"/>
              </c:numCache>
            </c:numRef>
          </c:cat>
          <c:val>
            <c:numRef>
              <c:f>'Plan Saison 2017'!$S$14:$S$39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'Ausw 2017'!$I$7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'Ausw 2017'!$L$14:$L$39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4452411"/>
        <c:axId val="40071700"/>
      </c:lineChart>
      <c:catAx>
        <c:axId val="5556476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320874"/>
        <c:crossesAt val="0"/>
        <c:auto val="0"/>
        <c:lblOffset val="100"/>
        <c:tickLblSkip val="1"/>
        <c:noMultiLvlLbl val="0"/>
      </c:catAx>
      <c:valAx>
        <c:axId val="30320874"/>
        <c:scaling>
          <c:orientation val="minMax"/>
          <c:max val="0.00165"/>
          <c:min val="0.00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:ss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64769"/>
        <c:crossesAt val="1"/>
        <c:crossBetween val="between"/>
        <c:dispUnits/>
        <c:majorUnit val="1E-05"/>
        <c:minorUnit val="2.2E-06"/>
      </c:valAx>
      <c:catAx>
        <c:axId val="4452411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1700"/>
        <c:crosses val="autoZero"/>
        <c:auto val="1"/>
        <c:lblOffset val="100"/>
        <c:tickLblSkip val="1"/>
        <c:noMultiLvlLbl val="0"/>
      </c:catAx>
      <c:valAx>
        <c:axId val="40071700"/>
        <c:scaling>
          <c:orientation val="minMax"/>
          <c:max val="0.0034"/>
          <c:min val="0.0032"/>
        </c:scaling>
        <c:axPos val="l"/>
        <c:delete val="0"/>
        <c:numFmt formatCode="m:ss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411"/>
        <c:crosses val="max"/>
        <c:crossBetween val="between"/>
        <c:dispUnits/>
        <c:majorUnit val="2.666E-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275"/>
          <c:y val="0.00125"/>
          <c:w val="0.951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67"/>
          <c:w val="0.984"/>
          <c:h val="0.914"/>
        </c:manualLayout>
      </c:layout>
      <c:lineChart>
        <c:grouping val="standard"/>
        <c:varyColors val="0"/>
        <c:ser>
          <c:idx val="1"/>
          <c:order val="1"/>
          <c:tx>
            <c:strRef>
              <c:f>'[1]Ausw 2011'!$G$13:$H$13</c:f>
              <c:strCache>
                <c:ptCount val="1"/>
                <c:pt idx="0">
                  <c:v>Resultat
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'[1]Plan Saison 2011'!$B$14:$B$39</c:f>
              <c:strCache>
                <c:ptCount val="26"/>
                <c:pt idx="0">
                  <c:v>40670</c:v>
                </c:pt>
                <c:pt idx="1">
                  <c:v>40677</c:v>
                </c:pt>
                <c:pt idx="2">
                  <c:v>40691</c:v>
                </c:pt>
                <c:pt idx="3">
                  <c:v>40698</c:v>
                </c:pt>
                <c:pt idx="4">
                  <c:v>40705</c:v>
                </c:pt>
                <c:pt idx="5">
                  <c:v>40712</c:v>
                </c:pt>
                <c:pt idx="6">
                  <c:v>40716</c:v>
                </c:pt>
                <c:pt idx="7">
                  <c:v>40724</c:v>
                </c:pt>
                <c:pt idx="8">
                  <c:v>40745</c:v>
                </c:pt>
                <c:pt idx="9">
                  <c:v>24.-29.07.11</c:v>
                </c:pt>
                <c:pt idx="10">
                  <c:v>05.-06.08.11</c:v>
                </c:pt>
                <c:pt idx="11">
                  <c:v>40771</c:v>
                </c:pt>
                <c:pt idx="12">
                  <c:v>40775</c:v>
                </c:pt>
                <c:pt idx="13">
                  <c:v>03.-04.09.11</c:v>
                </c:pt>
                <c:pt idx="14">
                  <c:v>40796</c:v>
                </c:pt>
                <c:pt idx="15">
                  <c:v>40803</c:v>
                </c:pt>
              </c:strCache>
            </c:strRef>
          </c:cat>
          <c:val>
            <c:numRef>
              <c:f>'[1]Ausw 2011'!$H$14:$H$39</c:f>
              <c:numCache>
                <c:ptCount val="26"/>
                <c:pt idx="2">
                  <c:v>0.0015729166666666667</c:v>
                </c:pt>
                <c:pt idx="3">
                  <c:v>0.0015680555555555556</c:v>
                </c:pt>
                <c:pt idx="4">
                  <c:v>0.001546875</c:v>
                </c:pt>
                <c:pt idx="5">
                  <c:v>0.0015351851851851852</c:v>
                </c:pt>
                <c:pt idx="6">
                  <c:v>0.0015648148148148149</c:v>
                </c:pt>
                <c:pt idx="10">
                  <c:v>0.0015885416666666667</c:v>
                </c:pt>
                <c:pt idx="12">
                  <c:v>0.001591087962962963</c:v>
                </c:pt>
                <c:pt idx="15">
                  <c:v>0.0016469907407407407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'[1]Plan Saison 2011'!$G$13</c:f>
              <c:strCache>
                <c:ptCount val="1"/>
                <c:pt idx="0">
                  <c:v>Leistungsziel
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'[1]Plan Saison 2011'!$B$14:$B$39</c:f>
              <c:strCache>
                <c:ptCount val="26"/>
                <c:pt idx="0">
                  <c:v>40670</c:v>
                </c:pt>
                <c:pt idx="1">
                  <c:v>40677</c:v>
                </c:pt>
                <c:pt idx="2">
                  <c:v>40691</c:v>
                </c:pt>
                <c:pt idx="3">
                  <c:v>40698</c:v>
                </c:pt>
                <c:pt idx="4">
                  <c:v>40705</c:v>
                </c:pt>
                <c:pt idx="5">
                  <c:v>40712</c:v>
                </c:pt>
                <c:pt idx="6">
                  <c:v>40716</c:v>
                </c:pt>
                <c:pt idx="7">
                  <c:v>40724</c:v>
                </c:pt>
                <c:pt idx="8">
                  <c:v>40745</c:v>
                </c:pt>
                <c:pt idx="9">
                  <c:v>24.-29.07.11</c:v>
                </c:pt>
                <c:pt idx="10">
                  <c:v>05.-06.08.11</c:v>
                </c:pt>
                <c:pt idx="11">
                  <c:v>40771</c:v>
                </c:pt>
                <c:pt idx="12">
                  <c:v>40775</c:v>
                </c:pt>
                <c:pt idx="13">
                  <c:v>03.-04.09.11</c:v>
                </c:pt>
                <c:pt idx="14">
                  <c:v>40796</c:v>
                </c:pt>
                <c:pt idx="15">
                  <c:v>40803</c:v>
                </c:pt>
              </c:strCache>
            </c:strRef>
          </c:cat>
          <c:val>
            <c:numRef>
              <c:f>'[1]Plan Saison 2011'!$H$14:$H$39</c:f>
              <c:numCache>
                <c:ptCount val="26"/>
                <c:pt idx="2">
                  <c:v>0.0015416666666666667</c:v>
                </c:pt>
                <c:pt idx="3">
                  <c:v>0.001550925925925926</c:v>
                </c:pt>
                <c:pt idx="4">
                  <c:v>0.0015300925925925927</c:v>
                </c:pt>
                <c:pt idx="5">
                  <c:v>0.0015219907407407406</c:v>
                </c:pt>
                <c:pt idx="6">
                  <c:v>0.0015219907407407406</c:v>
                </c:pt>
                <c:pt idx="8">
                  <c:v>0.0015277777777777779</c:v>
                </c:pt>
                <c:pt idx="9">
                  <c:v>0.0015219907407407406</c:v>
                </c:pt>
                <c:pt idx="12">
                  <c:v>0.001550925925925926</c:v>
                </c:pt>
                <c:pt idx="15">
                  <c:v>0.0015277777777777779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'[1]Plan Saison 2011'!$D$7</c:f>
              <c:strCache>
                <c:ptCount val="1"/>
                <c:pt idx="0">
                  <c:v>Pers. Bestleistung
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 Saison 2011'!$O$14:$O$39</c:f>
              <c:numCache>
                <c:ptCount val="26"/>
                <c:pt idx="0">
                  <c:v>0.0015533564814814817</c:v>
                </c:pt>
                <c:pt idx="1">
                  <c:v>0.0015533564814814817</c:v>
                </c:pt>
                <c:pt idx="2">
                  <c:v>0.0015533564814814817</c:v>
                </c:pt>
                <c:pt idx="3">
                  <c:v>0.0015533564814814817</c:v>
                </c:pt>
                <c:pt idx="4">
                  <c:v>0.0015533564814814817</c:v>
                </c:pt>
                <c:pt idx="5">
                  <c:v>0.0015533564814814817</c:v>
                </c:pt>
                <c:pt idx="6">
                  <c:v>0.0015533564814814817</c:v>
                </c:pt>
                <c:pt idx="7">
                  <c:v>0.0015533564814814817</c:v>
                </c:pt>
                <c:pt idx="8">
                  <c:v>0.0015533564814814817</c:v>
                </c:pt>
                <c:pt idx="9">
                  <c:v>0.0015533564814814817</c:v>
                </c:pt>
                <c:pt idx="10">
                  <c:v>0.0015533564814814817</c:v>
                </c:pt>
                <c:pt idx="12">
                  <c:v>0.0015533564814814817</c:v>
                </c:pt>
                <c:pt idx="13">
                  <c:v>0.0015533564814814817</c:v>
                </c:pt>
                <c:pt idx="14">
                  <c:v>0.0015533564814814817</c:v>
                </c:pt>
                <c:pt idx="15">
                  <c:v>0.0015533564814814817</c:v>
                </c:pt>
                <c:pt idx="16">
                  <c:v>0.0015533564814814817</c:v>
                </c:pt>
                <c:pt idx="17">
                  <c:v>0.0015533564814814817</c:v>
                </c:pt>
                <c:pt idx="18">
                  <c:v>0.0015533564814814817</c:v>
                </c:pt>
                <c:pt idx="19">
                  <c:v>0.0015533564814814817</c:v>
                </c:pt>
                <c:pt idx="20">
                  <c:v>0.0015533564814814817</c:v>
                </c:pt>
                <c:pt idx="21">
                  <c:v>0.0015533564814814817</c:v>
                </c:pt>
                <c:pt idx="22">
                  <c:v>0.0015533564814814817</c:v>
                </c:pt>
                <c:pt idx="23">
                  <c:v>0.0015533564814814817</c:v>
                </c:pt>
                <c:pt idx="24">
                  <c:v>0.0015533564814814817</c:v>
                </c:pt>
                <c:pt idx="25">
                  <c:v>0.0015533564814814817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'[1]Plan Saison 2011'!$G$9:$G$9</c:f>
              <c:strCache>
                <c:ptCount val="1"/>
                <c:pt idx="0">
                  <c:v>TLT-Limite/Richtwert Grossanlass
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'[1]Plan Saison 2011'!$Q$14:$Q$39</c:f>
              <c:numCache>
                <c:ptCount val="26"/>
                <c:pt idx="0">
                  <c:v>0.0015219907407407406</c:v>
                </c:pt>
                <c:pt idx="1">
                  <c:v>0.0015219907407407406</c:v>
                </c:pt>
                <c:pt idx="2">
                  <c:v>0.0015219907407407406</c:v>
                </c:pt>
                <c:pt idx="3">
                  <c:v>0.0015219907407407406</c:v>
                </c:pt>
                <c:pt idx="4">
                  <c:v>0.0015219907407407406</c:v>
                </c:pt>
                <c:pt idx="5">
                  <c:v>0.0015219907407407406</c:v>
                </c:pt>
                <c:pt idx="6">
                  <c:v>0.0015219907407407406</c:v>
                </c:pt>
                <c:pt idx="7">
                  <c:v>0.0015219907407407406</c:v>
                </c:pt>
                <c:pt idx="8">
                  <c:v>0.0015219907407407406</c:v>
                </c:pt>
                <c:pt idx="9">
                  <c:v>0.0015219907407407406</c:v>
                </c:pt>
                <c:pt idx="10">
                  <c:v>0.0015219907407407406</c:v>
                </c:pt>
                <c:pt idx="12">
                  <c:v>0.0015219907407407406</c:v>
                </c:pt>
                <c:pt idx="13">
                  <c:v>0.0015219907407407406</c:v>
                </c:pt>
                <c:pt idx="14">
                  <c:v>0.0015219907407407406</c:v>
                </c:pt>
                <c:pt idx="15">
                  <c:v>0.0015219907407407406</c:v>
                </c:pt>
                <c:pt idx="16">
                  <c:v>0.0015219907407407406</c:v>
                </c:pt>
                <c:pt idx="17">
                  <c:v>0.0015219907407407406</c:v>
                </c:pt>
                <c:pt idx="18">
                  <c:v>0.0015219907407407406</c:v>
                </c:pt>
                <c:pt idx="19">
                  <c:v>0.0015219907407407406</c:v>
                </c:pt>
                <c:pt idx="20">
                  <c:v>0.0015219907407407406</c:v>
                </c:pt>
                <c:pt idx="21">
                  <c:v>0.0015219907407407406</c:v>
                </c:pt>
                <c:pt idx="22">
                  <c:v>0.0015219907407407406</c:v>
                </c:pt>
                <c:pt idx="23">
                  <c:v>0.0015219907407407406</c:v>
                </c:pt>
                <c:pt idx="24">
                  <c:v>0.0015219907407407406</c:v>
                </c:pt>
                <c:pt idx="25">
                  <c:v>0.0015219907407407406</c:v>
                </c:pt>
              </c:numCache>
            </c:numRef>
          </c:val>
          <c:smooth val="0"/>
        </c:ser>
        <c:marker val="1"/>
        <c:axId val="25100981"/>
        <c:axId val="24582238"/>
      </c:lineChart>
      <c:lineChart>
        <c:grouping val="standard"/>
        <c:varyColors val="0"/>
        <c:ser>
          <c:idx val="5"/>
          <c:order val="0"/>
          <c:tx>
            <c:strRef>
              <c:f>'[1]Plan Saison 2011'!$J$7</c:f>
              <c:strCache>
                <c:ptCount val="1"/>
                <c:pt idx="0">
                  <c:v>p.B. Nebendisziplin
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'[1]Plan Saison 2011'!$B$14:$B$39</c:f>
              <c:strCache>
                <c:ptCount val="26"/>
                <c:pt idx="0">
                  <c:v>40670</c:v>
                </c:pt>
                <c:pt idx="1">
                  <c:v>40677</c:v>
                </c:pt>
                <c:pt idx="2">
                  <c:v>40691</c:v>
                </c:pt>
                <c:pt idx="3">
                  <c:v>40698</c:v>
                </c:pt>
                <c:pt idx="4">
                  <c:v>40705</c:v>
                </c:pt>
                <c:pt idx="5">
                  <c:v>40712</c:v>
                </c:pt>
                <c:pt idx="6">
                  <c:v>40716</c:v>
                </c:pt>
                <c:pt idx="7">
                  <c:v>40724</c:v>
                </c:pt>
                <c:pt idx="8">
                  <c:v>40745</c:v>
                </c:pt>
                <c:pt idx="9">
                  <c:v>24.-29.07.11</c:v>
                </c:pt>
                <c:pt idx="10">
                  <c:v>05.-06.08.11</c:v>
                </c:pt>
                <c:pt idx="11">
                  <c:v>40771</c:v>
                </c:pt>
                <c:pt idx="12">
                  <c:v>40775</c:v>
                </c:pt>
                <c:pt idx="13">
                  <c:v>03.-04.09.11</c:v>
                </c:pt>
                <c:pt idx="14">
                  <c:v>40796</c:v>
                </c:pt>
                <c:pt idx="15">
                  <c:v>40803</c:v>
                </c:pt>
              </c:strCache>
            </c:strRef>
          </c:cat>
          <c:val>
            <c:numRef>
              <c:f>'[1]Plan Saison 2011'!$S$14:$S$39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'[1]Ausw 2011'!$I$7</c:f>
              <c:strCache>
                <c:ptCount val="1"/>
                <c:pt idx="0">
                  <c:v>1500m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'[1]Ausw 2011'!$L$14:$L$39</c:f>
              <c:numCache>
                <c:ptCount val="26"/>
                <c:pt idx="7">
                  <c:v>0.003298148148148148</c:v>
                </c:pt>
                <c:pt idx="11">
                  <c:v>0.0033655092592592595</c:v>
                </c:pt>
                <c:pt idx="13">
                  <c:v>0.003318634259259259</c:v>
                </c:pt>
              </c:numCache>
            </c:numRef>
          </c:val>
          <c:smooth val="0"/>
        </c:ser>
        <c:marker val="1"/>
        <c:axId val="19913551"/>
        <c:axId val="45004232"/>
      </c:lineChart>
      <c:catAx>
        <c:axId val="2510098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582238"/>
        <c:crossesAt val="0"/>
        <c:auto val="0"/>
        <c:lblOffset val="100"/>
        <c:tickLblSkip val="1"/>
        <c:noMultiLvlLbl val="0"/>
      </c:catAx>
      <c:valAx>
        <c:axId val="24582238"/>
        <c:scaling>
          <c:orientation val="minMax"/>
          <c:max val="0.00165"/>
          <c:min val="0.00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:ss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00981"/>
        <c:crossesAt val="1"/>
        <c:crossBetween val="between"/>
        <c:dispUnits/>
        <c:majorUnit val="1E-05"/>
        <c:minorUnit val="2.2E-06"/>
      </c:valAx>
      <c:catAx>
        <c:axId val="19913551"/>
        <c:scaling>
          <c:orientation val="minMax"/>
        </c:scaling>
        <c:axPos val="b"/>
        <c:delete val="1"/>
        <c:majorTickMark val="out"/>
        <c:minorTickMark val="none"/>
        <c:tickLblPos val="nextTo"/>
        <c:crossAx val="45004232"/>
        <c:crosses val="autoZero"/>
        <c:auto val="1"/>
        <c:lblOffset val="100"/>
        <c:tickLblSkip val="1"/>
        <c:noMultiLvlLbl val="0"/>
      </c:catAx>
      <c:valAx>
        <c:axId val="45004232"/>
        <c:scaling>
          <c:orientation val="minMax"/>
          <c:max val="0.0034"/>
          <c:min val="0.0032"/>
        </c:scaling>
        <c:axPos val="l"/>
        <c:delete val="0"/>
        <c:numFmt formatCode="m:ss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913551"/>
        <c:crosses val="max"/>
        <c:crossBetween val="between"/>
        <c:dispUnits/>
        <c:majorUnit val="2.666E-0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275"/>
          <c:y val="0.00125"/>
          <c:w val="0.95125"/>
          <c:h val="0.0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11</xdr:col>
      <xdr:colOff>847725</xdr:colOff>
      <xdr:row>53</xdr:row>
      <xdr:rowOff>142875</xdr:rowOff>
    </xdr:to>
    <xdr:graphicFrame>
      <xdr:nvGraphicFramePr>
        <xdr:cNvPr id="1" name="Chart 2"/>
        <xdr:cNvGraphicFramePr/>
      </xdr:nvGraphicFramePr>
      <xdr:xfrm>
        <a:off x="0" y="2381250"/>
        <a:ext cx="135064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11</xdr:col>
      <xdr:colOff>847725</xdr:colOff>
      <xdr:row>53</xdr:row>
      <xdr:rowOff>142875</xdr:rowOff>
    </xdr:to>
    <xdr:graphicFrame>
      <xdr:nvGraphicFramePr>
        <xdr:cNvPr id="1" name="Chart 2"/>
        <xdr:cNvGraphicFramePr/>
      </xdr:nvGraphicFramePr>
      <xdr:xfrm>
        <a:off x="0" y="2381250"/>
        <a:ext cx="13506450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lav.ch/Dokumente%20und%20Einstellungen\Werner\Saison%202011\TLT\Wettkampfauswertungen\Lea%20Wettkampfauswertung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Saison 2011"/>
      <sheetName val="Ausw 2011"/>
      <sheetName val="Graph 2011"/>
    </sheetNames>
    <sheetDataSet>
      <sheetData sheetId="0">
        <row r="7">
          <cell r="D7" t="str">
            <v>Pers. Bestleistung
</v>
          </cell>
          <cell r="J7" t="str">
            <v>p.B. Nebendisziplin
</v>
          </cell>
        </row>
        <row r="9">
          <cell r="G9" t="str">
            <v>TLT-Limite/Richtwert Grossanlass
</v>
          </cell>
        </row>
        <row r="13">
          <cell r="G13" t="str">
            <v>Leistungsziel
</v>
          </cell>
        </row>
        <row r="14">
          <cell r="B14">
            <v>40670</v>
          </cell>
          <cell r="O14">
            <v>0.0015533564814814817</v>
          </cell>
          <cell r="Q14">
            <v>0.0015219907407407406</v>
          </cell>
          <cell r="S14">
            <v>0</v>
          </cell>
        </row>
        <row r="15">
          <cell r="B15">
            <v>40677</v>
          </cell>
          <cell r="O15">
            <v>0.0015533564814814817</v>
          </cell>
          <cell r="Q15">
            <v>0.0015219907407407406</v>
          </cell>
          <cell r="S15">
            <v>0</v>
          </cell>
        </row>
        <row r="16">
          <cell r="B16">
            <v>40691</v>
          </cell>
          <cell r="H16">
            <v>0.0015416666666666667</v>
          </cell>
          <cell r="O16">
            <v>0.0015533564814814817</v>
          </cell>
          <cell r="Q16">
            <v>0.0015219907407407406</v>
          </cell>
          <cell r="S16">
            <v>0</v>
          </cell>
        </row>
        <row r="17">
          <cell r="B17">
            <v>40698</v>
          </cell>
          <cell r="H17">
            <v>0.001550925925925926</v>
          </cell>
          <cell r="O17">
            <v>0.0015533564814814817</v>
          </cell>
          <cell r="Q17">
            <v>0.0015219907407407406</v>
          </cell>
          <cell r="S17">
            <v>0</v>
          </cell>
        </row>
        <row r="18">
          <cell r="B18">
            <v>40705</v>
          </cell>
          <cell r="H18">
            <v>0.0015300925925925927</v>
          </cell>
          <cell r="O18">
            <v>0.0015533564814814817</v>
          </cell>
          <cell r="Q18">
            <v>0.0015219907407407406</v>
          </cell>
          <cell r="S18">
            <v>0</v>
          </cell>
        </row>
        <row r="19">
          <cell r="B19">
            <v>40712</v>
          </cell>
          <cell r="H19">
            <v>0.0015219907407407406</v>
          </cell>
          <cell r="O19">
            <v>0.0015533564814814817</v>
          </cell>
          <cell r="Q19">
            <v>0.0015219907407407406</v>
          </cell>
          <cell r="S19">
            <v>0</v>
          </cell>
        </row>
        <row r="20">
          <cell r="B20">
            <v>40716</v>
          </cell>
          <cell r="H20">
            <v>0.0015219907407407406</v>
          </cell>
          <cell r="O20">
            <v>0.0015533564814814817</v>
          </cell>
          <cell r="Q20">
            <v>0.0015219907407407406</v>
          </cell>
          <cell r="S20">
            <v>0</v>
          </cell>
        </row>
        <row r="21">
          <cell r="B21">
            <v>40724</v>
          </cell>
          <cell r="O21">
            <v>0.0015533564814814817</v>
          </cell>
          <cell r="Q21">
            <v>0.0015219907407407406</v>
          </cell>
          <cell r="S21">
            <v>0</v>
          </cell>
        </row>
        <row r="22">
          <cell r="B22">
            <v>40745</v>
          </cell>
          <cell r="H22">
            <v>0.0015277777777777779</v>
          </cell>
          <cell r="O22">
            <v>0.0015533564814814817</v>
          </cell>
          <cell r="Q22">
            <v>0.0015219907407407406</v>
          </cell>
          <cell r="S22">
            <v>0</v>
          </cell>
        </row>
        <row r="23">
          <cell r="B23" t="str">
            <v>24.-29.07.11</v>
          </cell>
          <cell r="H23">
            <v>0.0015219907407407406</v>
          </cell>
          <cell r="O23">
            <v>0.0015533564814814817</v>
          </cell>
          <cell r="Q23">
            <v>0.0015219907407407406</v>
          </cell>
          <cell r="S23">
            <v>0</v>
          </cell>
        </row>
        <row r="24">
          <cell r="B24" t="str">
            <v>05.-06.08.11</v>
          </cell>
          <cell r="O24">
            <v>0.0015533564814814817</v>
          </cell>
          <cell r="Q24">
            <v>0.0015219907407407406</v>
          </cell>
          <cell r="S24">
            <v>0</v>
          </cell>
        </row>
        <row r="25">
          <cell r="B25">
            <v>40771</v>
          </cell>
        </row>
        <row r="26">
          <cell r="B26">
            <v>40775</v>
          </cell>
          <cell r="H26">
            <v>0.001550925925925926</v>
          </cell>
          <cell r="O26">
            <v>0.0015533564814814817</v>
          </cell>
          <cell r="Q26">
            <v>0.0015219907407407406</v>
          </cell>
          <cell r="S26">
            <v>0</v>
          </cell>
        </row>
        <row r="27">
          <cell r="B27" t="str">
            <v>03.-04.09.11</v>
          </cell>
          <cell r="O27">
            <v>0.0015533564814814817</v>
          </cell>
          <cell r="Q27">
            <v>0.0015219907407407406</v>
          </cell>
          <cell r="S27">
            <v>0</v>
          </cell>
        </row>
        <row r="28">
          <cell r="B28">
            <v>40796</v>
          </cell>
          <cell r="O28">
            <v>0.0015533564814814817</v>
          </cell>
          <cell r="Q28">
            <v>0.0015219907407407406</v>
          </cell>
          <cell r="S28">
            <v>0</v>
          </cell>
        </row>
        <row r="29">
          <cell r="B29">
            <v>40803</v>
          </cell>
          <cell r="H29">
            <v>0.0015277777777777779</v>
          </cell>
          <cell r="O29">
            <v>0.0015533564814814817</v>
          </cell>
          <cell r="Q29">
            <v>0.0015219907407407406</v>
          </cell>
          <cell r="S29">
            <v>0</v>
          </cell>
        </row>
        <row r="30">
          <cell r="O30">
            <v>0.0015533564814814817</v>
          </cell>
          <cell r="Q30">
            <v>0.0015219907407407406</v>
          </cell>
          <cell r="S30">
            <v>0</v>
          </cell>
        </row>
        <row r="31">
          <cell r="O31">
            <v>0.0015533564814814817</v>
          </cell>
          <cell r="Q31">
            <v>0.0015219907407407406</v>
          </cell>
          <cell r="S31">
            <v>0</v>
          </cell>
        </row>
        <row r="32">
          <cell r="O32">
            <v>0.0015533564814814817</v>
          </cell>
          <cell r="Q32">
            <v>0.0015219907407407406</v>
          </cell>
          <cell r="S32">
            <v>0</v>
          </cell>
        </row>
        <row r="33">
          <cell r="O33">
            <v>0.0015533564814814817</v>
          </cell>
          <cell r="Q33">
            <v>0.0015219907407407406</v>
          </cell>
          <cell r="S33">
            <v>0</v>
          </cell>
        </row>
        <row r="34">
          <cell r="O34">
            <v>0.0015533564814814817</v>
          </cell>
          <cell r="Q34">
            <v>0.0015219907407407406</v>
          </cell>
          <cell r="S34">
            <v>0</v>
          </cell>
        </row>
        <row r="35">
          <cell r="O35">
            <v>0.0015533564814814817</v>
          </cell>
          <cell r="Q35">
            <v>0.0015219907407407406</v>
          </cell>
          <cell r="S35">
            <v>0</v>
          </cell>
        </row>
        <row r="36">
          <cell r="O36">
            <v>0.0015533564814814817</v>
          </cell>
          <cell r="Q36">
            <v>0.0015219907407407406</v>
          </cell>
          <cell r="S36">
            <v>0</v>
          </cell>
        </row>
        <row r="37">
          <cell r="O37">
            <v>0.0015533564814814817</v>
          </cell>
          <cell r="Q37">
            <v>0.0015219907407407406</v>
          </cell>
          <cell r="S37">
            <v>0</v>
          </cell>
        </row>
        <row r="38">
          <cell r="O38">
            <v>0.0015533564814814817</v>
          </cell>
          <cell r="Q38">
            <v>0.0015219907407407406</v>
          </cell>
          <cell r="S38">
            <v>0</v>
          </cell>
        </row>
        <row r="39">
          <cell r="O39">
            <v>0.0015533564814814817</v>
          </cell>
          <cell r="Q39">
            <v>0.0015219907407407406</v>
          </cell>
          <cell r="S39">
            <v>0</v>
          </cell>
        </row>
      </sheetData>
      <sheetData sheetId="1">
        <row r="7">
          <cell r="I7" t="str">
            <v>1500m</v>
          </cell>
        </row>
        <row r="13">
          <cell r="G13" t="str">
            <v>Resultat
</v>
          </cell>
        </row>
        <row r="16">
          <cell r="H16">
            <v>0.0015729166666666667</v>
          </cell>
        </row>
        <row r="17">
          <cell r="H17">
            <v>0.0015680555555555556</v>
          </cell>
        </row>
        <row r="18">
          <cell r="H18">
            <v>0.001546875</v>
          </cell>
        </row>
        <row r="19">
          <cell r="H19">
            <v>0.0015351851851851852</v>
          </cell>
        </row>
        <row r="20">
          <cell r="H20">
            <v>0.0015648148148148149</v>
          </cell>
        </row>
        <row r="21">
          <cell r="L21">
            <v>0.003298148148148148</v>
          </cell>
        </row>
        <row r="24">
          <cell r="H24">
            <v>0.0015885416666666667</v>
          </cell>
        </row>
        <row r="25">
          <cell r="L25">
            <v>0.0033655092592592595</v>
          </cell>
        </row>
        <row r="26">
          <cell r="H26">
            <v>0.001591087962962963</v>
          </cell>
        </row>
        <row r="27">
          <cell r="L27">
            <v>0.003318634259259259</v>
          </cell>
        </row>
        <row r="29">
          <cell r="H29">
            <v>0.0016469907407407407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75" zoomScaleNormal="75" zoomScalePageLayoutView="0" workbookViewId="0" topLeftCell="B1">
      <selection activeCell="J19" sqref="J19"/>
    </sheetView>
  </sheetViews>
  <sheetFormatPr defaultColWidth="11.421875" defaultRowHeight="12.75"/>
  <cols>
    <col min="1" max="1" width="3.7109375" style="14" customWidth="1"/>
    <col min="2" max="2" width="11.7109375" style="14" customWidth="1"/>
    <col min="3" max="3" width="18.7109375" style="14" customWidth="1"/>
    <col min="4" max="4" width="28.7109375" style="14" customWidth="1"/>
    <col min="5" max="5" width="24.7109375" style="14" customWidth="1"/>
    <col min="6" max="6" width="6.7109375" style="38" customWidth="1"/>
    <col min="7" max="8" width="12.7109375" style="14" customWidth="1"/>
    <col min="9" max="10" width="24.7109375" style="14" customWidth="1"/>
    <col min="11" max="12" width="12.7109375" style="14" customWidth="1"/>
    <col min="13" max="13" width="24.7109375" style="14" customWidth="1"/>
    <col min="14" max="14" width="5.7109375" style="45" customWidth="1"/>
    <col min="15" max="15" width="6.7109375" style="14" customWidth="1"/>
    <col min="16" max="16" width="6.140625" style="14" customWidth="1"/>
    <col min="17" max="17" width="7.00390625" style="14" customWidth="1"/>
    <col min="18" max="18" width="5.7109375" style="14" customWidth="1"/>
    <col min="19" max="19" width="7.00390625" style="14" customWidth="1"/>
    <col min="20" max="16384" width="11.421875" style="14" customWidth="1"/>
  </cols>
  <sheetData>
    <row r="1" spans="1:14" ht="12.75">
      <c r="A1" s="11" t="s">
        <v>6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3" t="s">
        <v>101</v>
      </c>
      <c r="N1" s="40"/>
    </row>
    <row r="2" spans="1:14" ht="9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40"/>
    </row>
    <row r="3" spans="1:14" s="15" customFormat="1" ht="51" customHeight="1">
      <c r="A3" s="91" t="s">
        <v>8</v>
      </c>
      <c r="B3" s="91"/>
      <c r="C3" s="91"/>
      <c r="D3" s="91"/>
      <c r="E3" s="92" t="s">
        <v>115</v>
      </c>
      <c r="F3" s="92"/>
      <c r="G3" s="92"/>
      <c r="H3" s="92"/>
      <c r="I3" s="92"/>
      <c r="J3" s="92"/>
      <c r="K3" s="92"/>
      <c r="L3" s="92"/>
      <c r="M3" s="46">
        <v>2017</v>
      </c>
      <c r="N3" s="40"/>
    </row>
    <row r="4" spans="1:14" s="20" customFormat="1" ht="9" customHeight="1">
      <c r="A4" s="16"/>
      <c r="B4" s="16"/>
      <c r="C4" s="16"/>
      <c r="D4" s="16"/>
      <c r="E4" s="16"/>
      <c r="F4" s="17"/>
      <c r="G4" s="18"/>
      <c r="H4" s="18"/>
      <c r="I4" s="18"/>
      <c r="J4" s="18"/>
      <c r="K4" s="18"/>
      <c r="L4" s="18"/>
      <c r="M4" s="19"/>
      <c r="N4" s="40"/>
    </row>
    <row r="5" spans="1:14" s="20" customFormat="1" ht="22.5" customHeight="1">
      <c r="A5" s="90" t="s">
        <v>9</v>
      </c>
      <c r="B5" s="90"/>
      <c r="C5" s="89" t="s">
        <v>5</v>
      </c>
      <c r="D5" s="89"/>
      <c r="E5" s="89"/>
      <c r="F5" s="17"/>
      <c r="G5" s="23" t="s">
        <v>10</v>
      </c>
      <c r="H5" s="23"/>
      <c r="I5" s="1" t="s">
        <v>5</v>
      </c>
      <c r="J5" s="23" t="s">
        <v>11</v>
      </c>
      <c r="K5" s="23"/>
      <c r="L5" s="89" t="s">
        <v>5</v>
      </c>
      <c r="M5" s="89"/>
      <c r="N5" s="40"/>
    </row>
    <row r="6" spans="1:14" s="20" customFormat="1" ht="9" customHeight="1">
      <c r="A6" s="16"/>
      <c r="B6" s="16"/>
      <c r="C6" s="16"/>
      <c r="D6" s="16"/>
      <c r="E6" s="16"/>
      <c r="F6" s="17"/>
      <c r="G6" s="18"/>
      <c r="H6" s="18"/>
      <c r="I6" s="18"/>
      <c r="J6" s="18"/>
      <c r="K6" s="18"/>
      <c r="L6" s="18"/>
      <c r="M6" s="19"/>
      <c r="N6" s="18"/>
    </row>
    <row r="7" spans="1:14" s="20" customFormat="1" ht="22.5" customHeight="1">
      <c r="A7" s="90" t="s">
        <v>12</v>
      </c>
      <c r="B7" s="90"/>
      <c r="C7" s="2" t="s">
        <v>5</v>
      </c>
      <c r="D7" s="23" t="s">
        <v>13</v>
      </c>
      <c r="E7" s="64" t="e">
        <f>INT(E8/10000)/1440+INT(MOD(E8,10000)/100)/86400+MOD(E8,100)/8640000</f>
        <v>#VALUE!</v>
      </c>
      <c r="F7" s="17"/>
      <c r="G7" s="23" t="s">
        <v>14</v>
      </c>
      <c r="H7" s="23"/>
      <c r="I7" s="2" t="s">
        <v>5</v>
      </c>
      <c r="J7" s="23" t="s">
        <v>15</v>
      </c>
      <c r="K7" s="23"/>
      <c r="L7" s="64">
        <f>INT(L8/10000)/1440+INT(MOD(L8,10000)/100)/86400+MOD(L8,100)/8640000</f>
        <v>0</v>
      </c>
      <c r="N7" s="18"/>
    </row>
    <row r="8" spans="1:14" s="20" customFormat="1" ht="23.25" customHeight="1">
      <c r="A8" s="21"/>
      <c r="B8" s="21"/>
      <c r="C8" s="25"/>
      <c r="D8" s="25"/>
      <c r="E8" s="65" t="s">
        <v>5</v>
      </c>
      <c r="F8" s="17"/>
      <c r="G8" s="21"/>
      <c r="H8" s="21"/>
      <c r="I8" s="21"/>
      <c r="J8" s="21"/>
      <c r="K8" s="21"/>
      <c r="L8" s="65"/>
      <c r="M8" s="26"/>
      <c r="N8" s="41"/>
    </row>
    <row r="9" spans="1:14" s="20" customFormat="1" ht="22.5" customHeight="1">
      <c r="A9" s="90" t="s">
        <v>1</v>
      </c>
      <c r="B9" s="90"/>
      <c r="C9" s="94" t="s">
        <v>5</v>
      </c>
      <c r="D9" s="94"/>
      <c r="E9" s="94"/>
      <c r="G9" s="93" t="s">
        <v>16</v>
      </c>
      <c r="H9" s="93"/>
      <c r="I9" s="64" t="e">
        <f>INT(I10/10000)/1440+INT(MOD(I10,10000)/100)/86400+MOD(I10,100)/8640000</f>
        <v>#VALUE!</v>
      </c>
      <c r="J9" s="23" t="s">
        <v>116</v>
      </c>
      <c r="K9" s="23"/>
      <c r="L9" s="64" t="e">
        <f>INT(L10/10000)/1440+INT(MOD(L10,10000)/100)/86400+MOD(L10,100)/8640000</f>
        <v>#VALUE!</v>
      </c>
      <c r="N9" s="18"/>
    </row>
    <row r="10" spans="1:14" s="30" customFormat="1" ht="18" customHeight="1">
      <c r="A10" s="21"/>
      <c r="B10" s="21"/>
      <c r="C10" s="28"/>
      <c r="D10" s="28"/>
      <c r="E10" s="28"/>
      <c r="F10" s="28"/>
      <c r="G10" s="21"/>
      <c r="H10" s="21"/>
      <c r="I10" s="65" t="s">
        <v>5</v>
      </c>
      <c r="J10" s="21"/>
      <c r="K10" s="21"/>
      <c r="L10" s="65" t="s">
        <v>5</v>
      </c>
      <c r="M10" s="29"/>
      <c r="N10" s="42"/>
    </row>
    <row r="11" spans="1:14" s="30" customFormat="1" ht="27" customHeight="1">
      <c r="A11" s="96" t="s">
        <v>24</v>
      </c>
      <c r="B11" s="96"/>
      <c r="C11" s="96"/>
      <c r="D11" s="96"/>
      <c r="E11" s="97" t="s">
        <v>18</v>
      </c>
      <c r="F11" s="97"/>
      <c r="G11" s="88" t="s">
        <v>19</v>
      </c>
      <c r="H11" s="88"/>
      <c r="I11" s="48" t="s">
        <v>20</v>
      </c>
      <c r="J11" s="48" t="s">
        <v>21</v>
      </c>
      <c r="K11" s="88" t="s">
        <v>22</v>
      </c>
      <c r="L11" s="88"/>
      <c r="M11" s="48" t="s">
        <v>23</v>
      </c>
      <c r="N11" s="43"/>
    </row>
    <row r="12" spans="6:14" s="30" customFormat="1" ht="9" customHeight="1">
      <c r="F12" s="31"/>
      <c r="N12" s="42"/>
    </row>
    <row r="13" spans="1:19" s="30" customFormat="1" ht="24" customHeight="1">
      <c r="A13" s="32" t="s">
        <v>25</v>
      </c>
      <c r="B13" s="32" t="s">
        <v>26</v>
      </c>
      <c r="C13" s="32" t="s">
        <v>27</v>
      </c>
      <c r="D13" s="32" t="s">
        <v>28</v>
      </c>
      <c r="E13" s="32" t="s">
        <v>12</v>
      </c>
      <c r="F13" s="33" t="s">
        <v>0</v>
      </c>
      <c r="G13" s="100" t="s">
        <v>29</v>
      </c>
      <c r="H13" s="101"/>
      <c r="I13" s="32" t="s">
        <v>30</v>
      </c>
      <c r="J13" s="32" t="s">
        <v>14</v>
      </c>
      <c r="K13" s="100" t="s">
        <v>29</v>
      </c>
      <c r="L13" s="101"/>
      <c r="M13" s="32" t="s">
        <v>30</v>
      </c>
      <c r="N13" s="86" t="s">
        <v>2</v>
      </c>
      <c r="O13" s="86"/>
      <c r="P13" s="87" t="s">
        <v>3</v>
      </c>
      <c r="Q13" s="87"/>
      <c r="R13" s="87" t="s">
        <v>4</v>
      </c>
      <c r="S13" s="87"/>
    </row>
    <row r="14" spans="1:19" ht="15" customHeight="1">
      <c r="A14" s="34">
        <v>1</v>
      </c>
      <c r="B14" s="69"/>
      <c r="C14" s="70"/>
      <c r="D14" s="70"/>
      <c r="E14" s="70"/>
      <c r="F14" s="71"/>
      <c r="G14" s="50"/>
      <c r="H14" s="51">
        <f>INT(G14/10000)/1440+INT(MOD(G14,10000)/100)/86400+MOD(G14,100)/8640000</f>
        <v>0</v>
      </c>
      <c r="I14" s="76"/>
      <c r="J14" s="3"/>
      <c r="K14" s="3"/>
      <c r="L14" s="51">
        <f aca="true" t="shared" si="0" ref="L14:L20">INT(K14/10000)/1440+INT(MOD(K14,10000)/100)/86400+MOD(K14,100)/8640000</f>
        <v>0</v>
      </c>
      <c r="M14" s="8"/>
      <c r="N14" s="66" t="str">
        <f>E8</f>
        <v> </v>
      </c>
      <c r="O14" s="52" t="e">
        <f>INT(N14/10000)/1440+INT(MOD(N14,10000)/100)/86400+MOD(N14,100)/8640000</f>
        <v>#VALUE!</v>
      </c>
      <c r="P14" s="67" t="str">
        <f>I10</f>
        <v> </v>
      </c>
      <c r="Q14" s="52" t="e">
        <f>INT(P14/10000)/1440+INT(MOD(P14,10000)/100)/86400+MOD(P14,100)/8640000</f>
        <v>#VALUE!</v>
      </c>
      <c r="R14" s="68">
        <f>L8</f>
        <v>0</v>
      </c>
      <c r="S14" s="52">
        <f>INT(R14/10000)/1440+INT(MOD(R14,10000)/100)/86400+MOD(R14,100)/8640000</f>
        <v>0</v>
      </c>
    </row>
    <row r="15" spans="1:19" ht="24" customHeight="1">
      <c r="A15" s="34">
        <v>2</v>
      </c>
      <c r="B15" s="69"/>
      <c r="C15" s="72"/>
      <c r="D15" s="70"/>
      <c r="E15" s="70"/>
      <c r="F15" s="71"/>
      <c r="G15" s="50"/>
      <c r="H15" s="51">
        <f>INT(G15/10000)/1440+INT(MOD(G15,10000)/100)/86400+MOD(G15,100)/8640000</f>
        <v>0</v>
      </c>
      <c r="I15" s="77"/>
      <c r="J15" s="3"/>
      <c r="K15" s="3"/>
      <c r="L15" s="51">
        <f t="shared" si="0"/>
        <v>0</v>
      </c>
      <c r="M15" s="8"/>
      <c r="N15" s="66" t="str">
        <f>N14</f>
        <v> </v>
      </c>
      <c r="O15" s="52" t="e">
        <f aca="true" t="shared" si="1" ref="O15:O39">INT(N15/10000)/1440+INT(MOD(N15,10000)/100)/86400+MOD(N15,100)/8640000</f>
        <v>#VALUE!</v>
      </c>
      <c r="P15" s="68" t="str">
        <f>P14</f>
        <v> </v>
      </c>
      <c r="Q15" s="52" t="e">
        <f aca="true" t="shared" si="2" ref="Q15:Q39">INT(P15/10000)/1440+INT(MOD(P15,10000)/100)/86400+MOD(P15,100)/8640000</f>
        <v>#VALUE!</v>
      </c>
      <c r="R15" s="68">
        <f>R14</f>
        <v>0</v>
      </c>
      <c r="S15" s="52">
        <f aca="true" t="shared" si="3" ref="S15:S39">INT(R15/10000)/1440+INT(MOD(R15,10000)/100)/86400+MOD(R15,100)/8640000</f>
        <v>0</v>
      </c>
    </row>
    <row r="16" spans="1:19" ht="15" customHeight="1">
      <c r="A16" s="34">
        <v>3</v>
      </c>
      <c r="B16" s="69"/>
      <c r="C16" s="70"/>
      <c r="D16" s="70"/>
      <c r="E16" s="70"/>
      <c r="F16" s="71"/>
      <c r="G16" s="50"/>
      <c r="H16" s="51">
        <f>INT(G16/10000)/1440+INT(MOD(G16,10000)/100)/86400+MOD(G16,100)/8640000</f>
        <v>0</v>
      </c>
      <c r="I16" s="76"/>
      <c r="J16" s="3"/>
      <c r="K16" s="3"/>
      <c r="L16" s="51">
        <f t="shared" si="0"/>
        <v>0</v>
      </c>
      <c r="M16" s="8"/>
      <c r="N16" s="66" t="str">
        <f aca="true" t="shared" si="4" ref="N16:N39">N15</f>
        <v> </v>
      </c>
      <c r="O16" s="52" t="e">
        <f t="shared" si="1"/>
        <v>#VALUE!</v>
      </c>
      <c r="P16" s="68" t="str">
        <f>P15</f>
        <v> </v>
      </c>
      <c r="Q16" s="52" t="e">
        <f t="shared" si="2"/>
        <v>#VALUE!</v>
      </c>
      <c r="R16" s="68">
        <f aca="true" t="shared" si="5" ref="R16:R39">R15</f>
        <v>0</v>
      </c>
      <c r="S16" s="52">
        <f t="shared" si="3"/>
        <v>0</v>
      </c>
    </row>
    <row r="17" spans="1:19" ht="24" customHeight="1">
      <c r="A17" s="34">
        <v>4</v>
      </c>
      <c r="B17" s="69"/>
      <c r="C17" s="70"/>
      <c r="D17" s="70"/>
      <c r="E17" s="70"/>
      <c r="F17" s="71"/>
      <c r="G17" s="50"/>
      <c r="H17" s="51">
        <f aca="true" t="shared" si="6" ref="H17:H39">INT(G17/10000)/1440+INT(MOD(G17,10000)/100)/86400+MOD(G17,100)/8640000</f>
        <v>0</v>
      </c>
      <c r="I17" s="77"/>
      <c r="J17" s="3"/>
      <c r="K17" s="3"/>
      <c r="L17" s="51">
        <f t="shared" si="0"/>
        <v>0</v>
      </c>
      <c r="M17" s="3"/>
      <c r="N17" s="66" t="str">
        <f t="shared" si="4"/>
        <v> </v>
      </c>
      <c r="O17" s="52" t="e">
        <f t="shared" si="1"/>
        <v>#VALUE!</v>
      </c>
      <c r="P17" s="68" t="str">
        <f aca="true" t="shared" si="7" ref="P17:P39">P16</f>
        <v> </v>
      </c>
      <c r="Q17" s="52" t="e">
        <f t="shared" si="2"/>
        <v>#VALUE!</v>
      </c>
      <c r="R17" s="68">
        <f t="shared" si="5"/>
        <v>0</v>
      </c>
      <c r="S17" s="52">
        <f t="shared" si="3"/>
        <v>0</v>
      </c>
    </row>
    <row r="18" spans="1:19" ht="15" customHeight="1">
      <c r="A18" s="34">
        <v>5</v>
      </c>
      <c r="B18" s="69"/>
      <c r="C18" s="70"/>
      <c r="D18" s="70"/>
      <c r="E18" s="70"/>
      <c r="F18" s="71"/>
      <c r="G18" s="50"/>
      <c r="H18" s="51">
        <f t="shared" si="6"/>
        <v>0</v>
      </c>
      <c r="I18" s="76"/>
      <c r="J18" s="3"/>
      <c r="K18" s="3"/>
      <c r="L18" s="51">
        <f t="shared" si="0"/>
        <v>0</v>
      </c>
      <c r="M18" s="8"/>
      <c r="N18" s="66" t="str">
        <f t="shared" si="4"/>
        <v> </v>
      </c>
      <c r="O18" s="52" t="e">
        <f t="shared" si="1"/>
        <v>#VALUE!</v>
      </c>
      <c r="P18" s="68" t="str">
        <f t="shared" si="7"/>
        <v> </v>
      </c>
      <c r="Q18" s="52" t="e">
        <f t="shared" si="2"/>
        <v>#VALUE!</v>
      </c>
      <c r="R18" s="68">
        <f t="shared" si="5"/>
        <v>0</v>
      </c>
      <c r="S18" s="52">
        <f t="shared" si="3"/>
        <v>0</v>
      </c>
    </row>
    <row r="19" spans="1:19" ht="15" customHeight="1">
      <c r="A19" s="34">
        <v>6</v>
      </c>
      <c r="B19" s="73"/>
      <c r="C19" s="74"/>
      <c r="D19" s="74"/>
      <c r="E19" s="74"/>
      <c r="F19" s="75"/>
      <c r="G19" s="50"/>
      <c r="H19" s="51">
        <f t="shared" si="6"/>
        <v>0</v>
      </c>
      <c r="I19" s="76"/>
      <c r="J19" s="3"/>
      <c r="K19" s="3"/>
      <c r="L19" s="51">
        <f t="shared" si="0"/>
        <v>0</v>
      </c>
      <c r="M19" s="8"/>
      <c r="N19" s="66" t="str">
        <f t="shared" si="4"/>
        <v> </v>
      </c>
      <c r="O19" s="52" t="e">
        <f t="shared" si="1"/>
        <v>#VALUE!</v>
      </c>
      <c r="P19" s="68" t="str">
        <f t="shared" si="7"/>
        <v> </v>
      </c>
      <c r="Q19" s="52" t="e">
        <f t="shared" si="2"/>
        <v>#VALUE!</v>
      </c>
      <c r="R19" s="68">
        <f t="shared" si="5"/>
        <v>0</v>
      </c>
      <c r="S19" s="52">
        <f t="shared" si="3"/>
        <v>0</v>
      </c>
    </row>
    <row r="20" spans="1:19" ht="15" customHeight="1">
      <c r="A20" s="34">
        <v>7</v>
      </c>
      <c r="B20" s="69"/>
      <c r="C20" s="70"/>
      <c r="D20" s="70"/>
      <c r="E20" s="70"/>
      <c r="F20" s="71"/>
      <c r="G20" s="50"/>
      <c r="H20" s="51">
        <f t="shared" si="6"/>
        <v>0</v>
      </c>
      <c r="I20" s="76"/>
      <c r="J20" s="3"/>
      <c r="K20" s="3"/>
      <c r="L20" s="51">
        <f t="shared" si="0"/>
        <v>0</v>
      </c>
      <c r="M20" s="8"/>
      <c r="N20" s="66" t="str">
        <f t="shared" si="4"/>
        <v> </v>
      </c>
      <c r="O20" s="52" t="e">
        <f t="shared" si="1"/>
        <v>#VALUE!</v>
      </c>
      <c r="P20" s="68" t="str">
        <f t="shared" si="7"/>
        <v> </v>
      </c>
      <c r="Q20" s="52" t="e">
        <f t="shared" si="2"/>
        <v>#VALUE!</v>
      </c>
      <c r="R20" s="68">
        <f t="shared" si="5"/>
        <v>0</v>
      </c>
      <c r="S20" s="52">
        <f t="shared" si="3"/>
        <v>0</v>
      </c>
    </row>
    <row r="21" spans="1:19" ht="24.75" customHeight="1">
      <c r="A21" s="34">
        <v>8</v>
      </c>
      <c r="B21" s="69"/>
      <c r="C21" s="70"/>
      <c r="D21" s="70"/>
      <c r="E21" s="70"/>
      <c r="F21" s="71"/>
      <c r="G21" s="50"/>
      <c r="H21" s="51">
        <f t="shared" si="6"/>
        <v>0</v>
      </c>
      <c r="I21" s="3"/>
      <c r="J21" s="3"/>
      <c r="K21" s="3"/>
      <c r="L21" s="51">
        <f>INT(K21/10000)/1440+INT(MOD(K21,10000)/100)/86400+MOD(K21,100)/8640000</f>
        <v>0</v>
      </c>
      <c r="M21" s="77"/>
      <c r="N21" s="66" t="str">
        <f t="shared" si="4"/>
        <v> </v>
      </c>
      <c r="O21" s="52" t="e">
        <f t="shared" si="1"/>
        <v>#VALUE!</v>
      </c>
      <c r="P21" s="68" t="str">
        <f t="shared" si="7"/>
        <v> </v>
      </c>
      <c r="Q21" s="52" t="e">
        <f t="shared" si="2"/>
        <v>#VALUE!</v>
      </c>
      <c r="R21" s="68">
        <f t="shared" si="5"/>
        <v>0</v>
      </c>
      <c r="S21" s="52">
        <f t="shared" si="3"/>
        <v>0</v>
      </c>
    </row>
    <row r="22" spans="1:19" ht="15" customHeight="1">
      <c r="A22" s="34">
        <v>9</v>
      </c>
      <c r="B22" s="69"/>
      <c r="C22" s="70"/>
      <c r="D22" s="70"/>
      <c r="E22" s="70"/>
      <c r="F22" s="71"/>
      <c r="G22" s="50"/>
      <c r="H22" s="51">
        <f t="shared" si="6"/>
        <v>0</v>
      </c>
      <c r="I22" s="76"/>
      <c r="J22" s="8"/>
      <c r="K22" s="8"/>
      <c r="L22" s="51">
        <f aca="true" t="shared" si="8" ref="L22:L39">INT(K22/10000)/1440+INT(MOD(K22,10000)/100)/86400+MOD(K22,100)/8640000</f>
        <v>0</v>
      </c>
      <c r="M22" s="3"/>
      <c r="N22" s="66" t="str">
        <f t="shared" si="4"/>
        <v> </v>
      </c>
      <c r="O22" s="52" t="e">
        <f t="shared" si="1"/>
        <v>#VALUE!</v>
      </c>
      <c r="P22" s="68" t="str">
        <f t="shared" si="7"/>
        <v> </v>
      </c>
      <c r="Q22" s="52" t="e">
        <f t="shared" si="2"/>
        <v>#VALUE!</v>
      </c>
      <c r="R22" s="68">
        <f t="shared" si="5"/>
        <v>0</v>
      </c>
      <c r="S22" s="52">
        <f t="shared" si="3"/>
        <v>0</v>
      </c>
    </row>
    <row r="23" spans="1:19" ht="15" customHeight="1">
      <c r="A23" s="34">
        <v>10</v>
      </c>
      <c r="B23" s="69"/>
      <c r="C23" s="70"/>
      <c r="D23" s="70"/>
      <c r="E23" s="70"/>
      <c r="F23" s="71"/>
      <c r="G23" s="50"/>
      <c r="H23" s="51">
        <f t="shared" si="6"/>
        <v>0</v>
      </c>
      <c r="I23" s="76"/>
      <c r="J23" s="3"/>
      <c r="K23" s="3"/>
      <c r="L23" s="51">
        <f t="shared" si="8"/>
        <v>0</v>
      </c>
      <c r="M23" s="8"/>
      <c r="N23" s="66" t="str">
        <f t="shared" si="4"/>
        <v> </v>
      </c>
      <c r="O23" s="52" t="e">
        <f t="shared" si="1"/>
        <v>#VALUE!</v>
      </c>
      <c r="P23" s="68" t="str">
        <f t="shared" si="7"/>
        <v> </v>
      </c>
      <c r="Q23" s="52" t="e">
        <f t="shared" si="2"/>
        <v>#VALUE!</v>
      </c>
      <c r="R23" s="68">
        <f t="shared" si="5"/>
        <v>0</v>
      </c>
      <c r="S23" s="52">
        <f t="shared" si="3"/>
        <v>0</v>
      </c>
    </row>
    <row r="24" spans="1:19" ht="15" customHeight="1">
      <c r="A24" s="34">
        <v>11</v>
      </c>
      <c r="B24" s="69"/>
      <c r="C24" s="70"/>
      <c r="D24" s="70"/>
      <c r="E24" s="70"/>
      <c r="F24" s="71"/>
      <c r="G24" s="50"/>
      <c r="H24" s="51">
        <f t="shared" si="6"/>
        <v>0</v>
      </c>
      <c r="I24" s="76"/>
      <c r="J24" s="3"/>
      <c r="K24" s="3"/>
      <c r="L24" s="51">
        <f t="shared" si="8"/>
        <v>0</v>
      </c>
      <c r="M24" s="76"/>
      <c r="N24" s="66" t="str">
        <f t="shared" si="4"/>
        <v> </v>
      </c>
      <c r="O24" s="52" t="e">
        <f t="shared" si="1"/>
        <v>#VALUE!</v>
      </c>
      <c r="P24" s="68" t="str">
        <f t="shared" si="7"/>
        <v> </v>
      </c>
      <c r="Q24" s="52" t="e">
        <f t="shared" si="2"/>
        <v>#VALUE!</v>
      </c>
      <c r="R24" s="68">
        <f t="shared" si="5"/>
        <v>0</v>
      </c>
      <c r="S24" s="52">
        <f t="shared" si="3"/>
        <v>0</v>
      </c>
    </row>
    <row r="25" spans="1:19" ht="15" customHeight="1">
      <c r="A25" s="34">
        <v>12</v>
      </c>
      <c r="B25" s="69"/>
      <c r="C25" s="70"/>
      <c r="D25" s="70"/>
      <c r="E25" s="70"/>
      <c r="F25" s="71"/>
      <c r="G25" s="50"/>
      <c r="H25" s="51">
        <f t="shared" si="6"/>
        <v>0</v>
      </c>
      <c r="I25" s="76"/>
      <c r="J25" s="3"/>
      <c r="K25" s="3"/>
      <c r="L25" s="51">
        <f t="shared" si="8"/>
        <v>0</v>
      </c>
      <c r="M25" s="76"/>
      <c r="N25" s="66"/>
      <c r="O25" s="52"/>
      <c r="P25" s="68"/>
      <c r="Q25" s="52"/>
      <c r="R25" s="68"/>
      <c r="S25" s="52"/>
    </row>
    <row r="26" spans="1:19" ht="15" customHeight="1">
      <c r="A26" s="34">
        <v>13</v>
      </c>
      <c r="B26" s="69"/>
      <c r="C26" s="70"/>
      <c r="D26" s="70"/>
      <c r="E26" s="70"/>
      <c r="F26" s="71"/>
      <c r="G26" s="50"/>
      <c r="H26" s="51">
        <f t="shared" si="6"/>
        <v>0</v>
      </c>
      <c r="I26" s="76"/>
      <c r="J26" s="3"/>
      <c r="K26" s="3"/>
      <c r="L26" s="51">
        <f t="shared" si="8"/>
        <v>0</v>
      </c>
      <c r="M26" s="3"/>
      <c r="N26" s="66" t="str">
        <f>N24</f>
        <v> </v>
      </c>
      <c r="O26" s="52" t="e">
        <f t="shared" si="1"/>
        <v>#VALUE!</v>
      </c>
      <c r="P26" s="68" t="str">
        <f>P24</f>
        <v> </v>
      </c>
      <c r="Q26" s="52" t="e">
        <f t="shared" si="2"/>
        <v>#VALUE!</v>
      </c>
      <c r="R26" s="68">
        <f>R24</f>
        <v>0</v>
      </c>
      <c r="S26" s="52">
        <f t="shared" si="3"/>
        <v>0</v>
      </c>
    </row>
    <row r="27" spans="1:19" ht="15" customHeight="1">
      <c r="A27" s="34">
        <v>14</v>
      </c>
      <c r="B27" s="69"/>
      <c r="C27" s="70"/>
      <c r="D27" s="70"/>
      <c r="E27" s="70"/>
      <c r="F27" s="71"/>
      <c r="G27" s="50"/>
      <c r="H27" s="51">
        <f t="shared" si="6"/>
        <v>0</v>
      </c>
      <c r="I27" s="3"/>
      <c r="J27" s="3"/>
      <c r="K27" s="3"/>
      <c r="L27" s="51">
        <f t="shared" si="8"/>
        <v>0</v>
      </c>
      <c r="M27" s="76"/>
      <c r="N27" s="66" t="str">
        <f t="shared" si="4"/>
        <v> </v>
      </c>
      <c r="O27" s="52" t="e">
        <f t="shared" si="1"/>
        <v>#VALUE!</v>
      </c>
      <c r="P27" s="68" t="str">
        <f t="shared" si="7"/>
        <v> </v>
      </c>
      <c r="Q27" s="52" t="e">
        <f t="shared" si="2"/>
        <v>#VALUE!</v>
      </c>
      <c r="R27" s="68">
        <f t="shared" si="5"/>
        <v>0</v>
      </c>
      <c r="S27" s="52">
        <f t="shared" si="3"/>
        <v>0</v>
      </c>
    </row>
    <row r="28" spans="1:19" ht="15" customHeight="1">
      <c r="A28" s="34">
        <v>15</v>
      </c>
      <c r="B28" s="69"/>
      <c r="C28" s="70"/>
      <c r="D28" s="70"/>
      <c r="E28" s="70"/>
      <c r="F28" s="71"/>
      <c r="G28" s="50"/>
      <c r="H28" s="51">
        <f t="shared" si="6"/>
        <v>0</v>
      </c>
      <c r="I28" s="76"/>
      <c r="J28" s="3"/>
      <c r="K28" s="3"/>
      <c r="L28" s="51">
        <f t="shared" si="8"/>
        <v>0</v>
      </c>
      <c r="M28" s="3"/>
      <c r="N28" s="66" t="str">
        <f t="shared" si="4"/>
        <v> </v>
      </c>
      <c r="O28" s="52" t="e">
        <f t="shared" si="1"/>
        <v>#VALUE!</v>
      </c>
      <c r="P28" s="68" t="str">
        <f t="shared" si="7"/>
        <v> </v>
      </c>
      <c r="Q28" s="52" t="e">
        <f t="shared" si="2"/>
        <v>#VALUE!</v>
      </c>
      <c r="R28" s="68">
        <f t="shared" si="5"/>
        <v>0</v>
      </c>
      <c r="S28" s="52">
        <f t="shared" si="3"/>
        <v>0</v>
      </c>
    </row>
    <row r="29" spans="1:19" ht="27" customHeight="1">
      <c r="A29" s="34">
        <v>16</v>
      </c>
      <c r="B29" s="69"/>
      <c r="C29" s="70"/>
      <c r="D29" s="70"/>
      <c r="E29" s="70"/>
      <c r="F29" s="71"/>
      <c r="G29" s="50"/>
      <c r="H29" s="51">
        <f t="shared" si="6"/>
        <v>0</v>
      </c>
      <c r="I29" s="77"/>
      <c r="J29" s="3"/>
      <c r="K29" s="3"/>
      <c r="L29" s="51">
        <f t="shared" si="8"/>
        <v>0</v>
      </c>
      <c r="M29" s="77"/>
      <c r="N29" s="66" t="str">
        <f t="shared" si="4"/>
        <v> </v>
      </c>
      <c r="O29" s="52" t="e">
        <f t="shared" si="1"/>
        <v>#VALUE!</v>
      </c>
      <c r="P29" s="68" t="str">
        <f t="shared" si="7"/>
        <v> </v>
      </c>
      <c r="Q29" s="52" t="e">
        <f t="shared" si="2"/>
        <v>#VALUE!</v>
      </c>
      <c r="R29" s="68">
        <f t="shared" si="5"/>
        <v>0</v>
      </c>
      <c r="S29" s="52">
        <f t="shared" si="3"/>
        <v>0</v>
      </c>
    </row>
    <row r="30" spans="1:19" ht="15" customHeight="1">
      <c r="A30" s="34">
        <v>17</v>
      </c>
      <c r="B30" s="4"/>
      <c r="C30" s="3"/>
      <c r="D30" s="3"/>
      <c r="E30" s="3"/>
      <c r="F30" s="5"/>
      <c r="G30" s="50"/>
      <c r="H30" s="51">
        <f t="shared" si="6"/>
        <v>0</v>
      </c>
      <c r="I30" s="3"/>
      <c r="J30" s="3"/>
      <c r="K30" s="3"/>
      <c r="L30" s="51">
        <f t="shared" si="8"/>
        <v>0</v>
      </c>
      <c r="M30" s="3"/>
      <c r="N30" s="66" t="str">
        <f t="shared" si="4"/>
        <v> </v>
      </c>
      <c r="O30" s="52" t="e">
        <f t="shared" si="1"/>
        <v>#VALUE!</v>
      </c>
      <c r="P30" s="68" t="str">
        <f t="shared" si="7"/>
        <v> </v>
      </c>
      <c r="Q30" s="52" t="e">
        <f t="shared" si="2"/>
        <v>#VALUE!</v>
      </c>
      <c r="R30" s="68">
        <f t="shared" si="5"/>
        <v>0</v>
      </c>
      <c r="S30" s="52">
        <f t="shared" si="3"/>
        <v>0</v>
      </c>
    </row>
    <row r="31" spans="1:19" ht="15" customHeight="1">
      <c r="A31" s="34">
        <v>18</v>
      </c>
      <c r="B31" s="4"/>
      <c r="C31" s="3"/>
      <c r="D31" s="3"/>
      <c r="E31" s="3"/>
      <c r="F31" s="5"/>
      <c r="G31" s="50"/>
      <c r="H31" s="51">
        <f t="shared" si="6"/>
        <v>0</v>
      </c>
      <c r="I31" s="3"/>
      <c r="J31" s="3"/>
      <c r="K31" s="3"/>
      <c r="L31" s="51">
        <f t="shared" si="8"/>
        <v>0</v>
      </c>
      <c r="M31" s="3"/>
      <c r="N31" s="66" t="str">
        <f t="shared" si="4"/>
        <v> </v>
      </c>
      <c r="O31" s="52" t="e">
        <f t="shared" si="1"/>
        <v>#VALUE!</v>
      </c>
      <c r="P31" s="68" t="str">
        <f t="shared" si="7"/>
        <v> </v>
      </c>
      <c r="Q31" s="52" t="e">
        <f t="shared" si="2"/>
        <v>#VALUE!</v>
      </c>
      <c r="R31" s="68">
        <f t="shared" si="5"/>
        <v>0</v>
      </c>
      <c r="S31" s="52">
        <f t="shared" si="3"/>
        <v>0</v>
      </c>
    </row>
    <row r="32" spans="1:19" ht="15" customHeight="1">
      <c r="A32" s="34">
        <v>19</v>
      </c>
      <c r="B32" s="4"/>
      <c r="C32" s="3"/>
      <c r="D32" s="3"/>
      <c r="E32" s="3"/>
      <c r="F32" s="5"/>
      <c r="G32" s="50"/>
      <c r="H32" s="51">
        <f t="shared" si="6"/>
        <v>0</v>
      </c>
      <c r="I32" s="3"/>
      <c r="J32" s="3"/>
      <c r="K32" s="3"/>
      <c r="L32" s="51">
        <f t="shared" si="8"/>
        <v>0</v>
      </c>
      <c r="M32" s="3"/>
      <c r="N32" s="66" t="str">
        <f t="shared" si="4"/>
        <v> </v>
      </c>
      <c r="O32" s="52" t="e">
        <f t="shared" si="1"/>
        <v>#VALUE!</v>
      </c>
      <c r="P32" s="68" t="str">
        <f t="shared" si="7"/>
        <v> </v>
      </c>
      <c r="Q32" s="52" t="e">
        <f t="shared" si="2"/>
        <v>#VALUE!</v>
      </c>
      <c r="R32" s="68">
        <f t="shared" si="5"/>
        <v>0</v>
      </c>
      <c r="S32" s="52">
        <f t="shared" si="3"/>
        <v>0</v>
      </c>
    </row>
    <row r="33" spans="1:19" ht="15" customHeight="1">
      <c r="A33" s="34">
        <v>20</v>
      </c>
      <c r="B33" s="4"/>
      <c r="C33" s="3"/>
      <c r="D33" s="3"/>
      <c r="E33" s="3"/>
      <c r="F33" s="5"/>
      <c r="G33" s="50"/>
      <c r="H33" s="51">
        <f t="shared" si="6"/>
        <v>0</v>
      </c>
      <c r="I33" s="3"/>
      <c r="J33" s="3"/>
      <c r="K33" s="3"/>
      <c r="L33" s="51">
        <f t="shared" si="8"/>
        <v>0</v>
      </c>
      <c r="M33" s="3"/>
      <c r="N33" s="66" t="str">
        <f t="shared" si="4"/>
        <v> </v>
      </c>
      <c r="O33" s="52" t="e">
        <f t="shared" si="1"/>
        <v>#VALUE!</v>
      </c>
      <c r="P33" s="68" t="str">
        <f t="shared" si="7"/>
        <v> </v>
      </c>
      <c r="Q33" s="52" t="e">
        <f t="shared" si="2"/>
        <v>#VALUE!</v>
      </c>
      <c r="R33" s="68">
        <f t="shared" si="5"/>
        <v>0</v>
      </c>
      <c r="S33" s="52">
        <f t="shared" si="3"/>
        <v>0</v>
      </c>
    </row>
    <row r="34" spans="1:19" ht="15" customHeight="1">
      <c r="A34" s="34">
        <v>21</v>
      </c>
      <c r="B34" s="4"/>
      <c r="C34" s="3"/>
      <c r="D34" s="3"/>
      <c r="E34" s="3"/>
      <c r="F34" s="5"/>
      <c r="G34" s="50"/>
      <c r="H34" s="51">
        <f t="shared" si="6"/>
        <v>0</v>
      </c>
      <c r="I34" s="3"/>
      <c r="J34" s="3"/>
      <c r="K34" s="3"/>
      <c r="L34" s="51">
        <f t="shared" si="8"/>
        <v>0</v>
      </c>
      <c r="M34" s="3"/>
      <c r="N34" s="66" t="str">
        <f t="shared" si="4"/>
        <v> </v>
      </c>
      <c r="O34" s="52" t="e">
        <f t="shared" si="1"/>
        <v>#VALUE!</v>
      </c>
      <c r="P34" s="68" t="str">
        <f t="shared" si="7"/>
        <v> </v>
      </c>
      <c r="Q34" s="52" t="e">
        <f t="shared" si="2"/>
        <v>#VALUE!</v>
      </c>
      <c r="R34" s="68">
        <f t="shared" si="5"/>
        <v>0</v>
      </c>
      <c r="S34" s="52">
        <f t="shared" si="3"/>
        <v>0</v>
      </c>
    </row>
    <row r="35" spans="1:19" ht="15" customHeight="1">
      <c r="A35" s="34">
        <v>22</v>
      </c>
      <c r="B35" s="4"/>
      <c r="C35" s="3"/>
      <c r="D35" s="3"/>
      <c r="E35" s="3"/>
      <c r="F35" s="5"/>
      <c r="G35" s="50"/>
      <c r="H35" s="51">
        <f t="shared" si="6"/>
        <v>0</v>
      </c>
      <c r="I35" s="3"/>
      <c r="J35" s="3"/>
      <c r="K35" s="3"/>
      <c r="L35" s="51">
        <f t="shared" si="8"/>
        <v>0</v>
      </c>
      <c r="M35" s="3"/>
      <c r="N35" s="66" t="str">
        <f t="shared" si="4"/>
        <v> </v>
      </c>
      <c r="O35" s="52" t="e">
        <f t="shared" si="1"/>
        <v>#VALUE!</v>
      </c>
      <c r="P35" s="68" t="str">
        <f t="shared" si="7"/>
        <v> </v>
      </c>
      <c r="Q35" s="52" t="e">
        <f t="shared" si="2"/>
        <v>#VALUE!</v>
      </c>
      <c r="R35" s="68">
        <f t="shared" si="5"/>
        <v>0</v>
      </c>
      <c r="S35" s="52">
        <f t="shared" si="3"/>
        <v>0</v>
      </c>
    </row>
    <row r="36" spans="1:19" ht="15" customHeight="1">
      <c r="A36" s="34">
        <v>23</v>
      </c>
      <c r="B36" s="4"/>
      <c r="C36" s="3"/>
      <c r="D36" s="3"/>
      <c r="E36" s="3"/>
      <c r="F36" s="5"/>
      <c r="G36" s="50"/>
      <c r="H36" s="51">
        <f t="shared" si="6"/>
        <v>0</v>
      </c>
      <c r="I36" s="3"/>
      <c r="J36" s="3"/>
      <c r="K36" s="3"/>
      <c r="L36" s="51">
        <f t="shared" si="8"/>
        <v>0</v>
      </c>
      <c r="M36" s="3"/>
      <c r="N36" s="66" t="str">
        <f t="shared" si="4"/>
        <v> </v>
      </c>
      <c r="O36" s="52" t="e">
        <f t="shared" si="1"/>
        <v>#VALUE!</v>
      </c>
      <c r="P36" s="68" t="str">
        <f t="shared" si="7"/>
        <v> </v>
      </c>
      <c r="Q36" s="52" t="e">
        <f t="shared" si="2"/>
        <v>#VALUE!</v>
      </c>
      <c r="R36" s="68">
        <f t="shared" si="5"/>
        <v>0</v>
      </c>
      <c r="S36" s="52">
        <f t="shared" si="3"/>
        <v>0</v>
      </c>
    </row>
    <row r="37" spans="1:19" ht="15" customHeight="1">
      <c r="A37" s="34">
        <v>24</v>
      </c>
      <c r="B37" s="4"/>
      <c r="C37" s="3"/>
      <c r="D37" s="3"/>
      <c r="E37" s="3"/>
      <c r="F37" s="5"/>
      <c r="G37" s="50"/>
      <c r="H37" s="51">
        <f t="shared" si="6"/>
        <v>0</v>
      </c>
      <c r="I37" s="3"/>
      <c r="J37" s="3"/>
      <c r="K37" s="3"/>
      <c r="L37" s="51">
        <f t="shared" si="8"/>
        <v>0</v>
      </c>
      <c r="M37" s="3"/>
      <c r="N37" s="66" t="str">
        <f t="shared" si="4"/>
        <v> </v>
      </c>
      <c r="O37" s="52" t="e">
        <f t="shared" si="1"/>
        <v>#VALUE!</v>
      </c>
      <c r="P37" s="68" t="str">
        <f t="shared" si="7"/>
        <v> </v>
      </c>
      <c r="Q37" s="52" t="e">
        <f t="shared" si="2"/>
        <v>#VALUE!</v>
      </c>
      <c r="R37" s="68">
        <f t="shared" si="5"/>
        <v>0</v>
      </c>
      <c r="S37" s="52">
        <f t="shared" si="3"/>
        <v>0</v>
      </c>
    </row>
    <row r="38" spans="1:19" ht="15" customHeight="1">
      <c r="A38" s="34">
        <v>25</v>
      </c>
      <c r="B38" s="4"/>
      <c r="C38" s="3"/>
      <c r="D38" s="3"/>
      <c r="E38" s="3"/>
      <c r="F38" s="5"/>
      <c r="G38" s="50"/>
      <c r="H38" s="51">
        <f t="shared" si="6"/>
        <v>0</v>
      </c>
      <c r="I38" s="3"/>
      <c r="J38" s="3"/>
      <c r="K38" s="3"/>
      <c r="L38" s="51">
        <f t="shared" si="8"/>
        <v>0</v>
      </c>
      <c r="M38" s="3"/>
      <c r="N38" s="66" t="str">
        <f t="shared" si="4"/>
        <v> </v>
      </c>
      <c r="O38" s="52" t="e">
        <f t="shared" si="1"/>
        <v>#VALUE!</v>
      </c>
      <c r="P38" s="68" t="str">
        <f t="shared" si="7"/>
        <v> </v>
      </c>
      <c r="Q38" s="52" t="e">
        <f t="shared" si="2"/>
        <v>#VALUE!</v>
      </c>
      <c r="R38" s="68">
        <f t="shared" si="5"/>
        <v>0</v>
      </c>
      <c r="S38" s="52">
        <f t="shared" si="3"/>
        <v>0</v>
      </c>
    </row>
    <row r="39" spans="1:19" ht="15" customHeight="1">
      <c r="A39" s="34">
        <v>26</v>
      </c>
      <c r="B39" s="4"/>
      <c r="C39" s="3"/>
      <c r="D39" s="3"/>
      <c r="E39" s="3"/>
      <c r="F39" s="5"/>
      <c r="G39" s="50"/>
      <c r="H39" s="51">
        <f t="shared" si="6"/>
        <v>0</v>
      </c>
      <c r="I39" s="3"/>
      <c r="J39" s="3"/>
      <c r="K39" s="3"/>
      <c r="L39" s="51">
        <f t="shared" si="8"/>
        <v>0</v>
      </c>
      <c r="M39" s="3"/>
      <c r="N39" s="66" t="str">
        <f t="shared" si="4"/>
        <v> </v>
      </c>
      <c r="O39" s="52" t="e">
        <f t="shared" si="1"/>
        <v>#VALUE!</v>
      </c>
      <c r="P39" s="68" t="str">
        <f t="shared" si="7"/>
        <v> </v>
      </c>
      <c r="Q39" s="52" t="e">
        <f t="shared" si="2"/>
        <v>#VALUE!</v>
      </c>
      <c r="R39" s="68">
        <f t="shared" si="5"/>
        <v>0</v>
      </c>
      <c r="S39" s="52">
        <f t="shared" si="3"/>
        <v>0</v>
      </c>
    </row>
    <row r="40" ht="9" customHeight="1">
      <c r="N40" s="44"/>
    </row>
    <row r="41" spans="1:14" s="30" customFormat="1" ht="22.5" customHeight="1">
      <c r="A41" s="90" t="s">
        <v>31</v>
      </c>
      <c r="B41" s="90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6"/>
    </row>
    <row r="42" spans="3:14" s="30" customFormat="1" ht="11.25"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6"/>
    </row>
    <row r="43" ht="9" customHeight="1">
      <c r="N43" s="44"/>
    </row>
    <row r="44" spans="1:14" s="30" customFormat="1" ht="22.5" customHeight="1">
      <c r="A44" s="90" t="s">
        <v>32</v>
      </c>
      <c r="B44" s="90"/>
      <c r="C44" s="99" t="s">
        <v>5</v>
      </c>
      <c r="D44" s="99"/>
      <c r="E44" s="99"/>
      <c r="F44" s="99"/>
      <c r="G44" s="23" t="s">
        <v>33</v>
      </c>
      <c r="H44" s="23"/>
      <c r="I44" s="95" t="s">
        <v>5</v>
      </c>
      <c r="J44" s="95"/>
      <c r="K44" s="95"/>
      <c r="L44" s="95"/>
      <c r="M44" s="95"/>
      <c r="N44" s="7"/>
    </row>
    <row r="45" ht="9" customHeight="1">
      <c r="N45" s="44"/>
    </row>
    <row r="46" ht="9" customHeight="1">
      <c r="N46" s="44"/>
    </row>
    <row r="47" ht="9" customHeight="1">
      <c r="N47" s="44"/>
    </row>
    <row r="48" ht="12.75">
      <c r="N48" s="44"/>
    </row>
    <row r="49" ht="12.75">
      <c r="N49" s="44"/>
    </row>
    <row r="50" ht="12.75">
      <c r="N50" s="44"/>
    </row>
    <row r="51" ht="12.75">
      <c r="N51" s="44"/>
    </row>
    <row r="52" ht="12.75">
      <c r="N52" s="44"/>
    </row>
    <row r="53" ht="12.75">
      <c r="N53" s="44"/>
    </row>
    <row r="54" ht="12.75">
      <c r="N54" s="44"/>
    </row>
    <row r="55" ht="12.75">
      <c r="N55" s="44"/>
    </row>
  </sheetData>
  <sheetProtection/>
  <mergeCells count="23">
    <mergeCell ref="I44:M44"/>
    <mergeCell ref="A11:D11"/>
    <mergeCell ref="E11:F11"/>
    <mergeCell ref="A41:B41"/>
    <mergeCell ref="C41:M42"/>
    <mergeCell ref="A44:B44"/>
    <mergeCell ref="C44:F44"/>
    <mergeCell ref="K13:L13"/>
    <mergeCell ref="G13:H13"/>
    <mergeCell ref="A3:D3"/>
    <mergeCell ref="E3:L3"/>
    <mergeCell ref="A5:B5"/>
    <mergeCell ref="A7:B7"/>
    <mergeCell ref="L5:M5"/>
    <mergeCell ref="G9:H9"/>
    <mergeCell ref="C9:E9"/>
    <mergeCell ref="N13:O13"/>
    <mergeCell ref="P13:Q13"/>
    <mergeCell ref="R13:S13"/>
    <mergeCell ref="K11:L11"/>
    <mergeCell ref="C5:E5"/>
    <mergeCell ref="A9:B9"/>
    <mergeCell ref="G11:H11"/>
  </mergeCells>
  <printOptions/>
  <pageMargins left="0.61" right="0.6" top="0.5905511811023623" bottom="0.49" header="0.48" footer="0.41"/>
  <pageSetup fitToHeight="1" fitToWidth="1" horizontalDpi="300" verticalDpi="3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5" zoomScaleNormal="75" zoomScalePageLayoutView="0" workbookViewId="0" topLeftCell="A13">
      <selection activeCell="C5" sqref="C5:E5"/>
    </sheetView>
  </sheetViews>
  <sheetFormatPr defaultColWidth="11.421875" defaultRowHeight="12.75"/>
  <cols>
    <col min="1" max="1" width="3.7109375" style="14" customWidth="1"/>
    <col min="2" max="2" width="11.7109375" style="14" customWidth="1"/>
    <col min="3" max="3" width="18.7109375" style="14" customWidth="1"/>
    <col min="4" max="4" width="28.7109375" style="14" customWidth="1"/>
    <col min="5" max="5" width="24.8515625" style="14" customWidth="1"/>
    <col min="6" max="6" width="6.7109375" style="38" customWidth="1"/>
    <col min="7" max="7" width="13.28125" style="14" customWidth="1"/>
    <col min="8" max="8" width="12.8515625" style="14" customWidth="1"/>
    <col min="9" max="10" width="24.8515625" style="14" customWidth="1"/>
    <col min="11" max="12" width="12.7109375" style="14" customWidth="1"/>
    <col min="13" max="13" width="24.7109375" style="14" customWidth="1"/>
    <col min="14" max="16384" width="11.421875" style="14" customWidth="1"/>
  </cols>
  <sheetData>
    <row r="1" spans="1:14" ht="12.75">
      <c r="A1" s="11" t="s">
        <v>6</v>
      </c>
      <c r="B1" s="11"/>
      <c r="C1" s="11"/>
      <c r="D1" s="11"/>
      <c r="E1" s="11"/>
      <c r="F1" s="12"/>
      <c r="G1" s="11"/>
      <c r="H1" s="11"/>
      <c r="I1" s="11" t="s">
        <v>5</v>
      </c>
      <c r="J1" s="11"/>
      <c r="K1" s="11"/>
      <c r="L1" s="11"/>
      <c r="M1" s="13" t="s">
        <v>7</v>
      </c>
      <c r="N1" s="40"/>
    </row>
    <row r="2" spans="1:13" ht="9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</row>
    <row r="3" spans="1:13" s="15" customFormat="1" ht="51" customHeight="1">
      <c r="A3" s="91" t="s">
        <v>34</v>
      </c>
      <c r="B3" s="91"/>
      <c r="C3" s="91"/>
      <c r="D3" s="91"/>
      <c r="E3" s="103" t="s">
        <v>117</v>
      </c>
      <c r="F3" s="103"/>
      <c r="G3" s="103"/>
      <c r="H3" s="103"/>
      <c r="I3" s="103"/>
      <c r="J3" s="103"/>
      <c r="K3" s="103"/>
      <c r="L3" s="103"/>
      <c r="M3" s="46">
        <f>'Plan Saison 2017'!M3</f>
        <v>2017</v>
      </c>
    </row>
    <row r="4" spans="1:13" s="20" customFormat="1" ht="9" customHeight="1">
      <c r="A4" s="16"/>
      <c r="B4" s="16"/>
      <c r="C4" s="16"/>
      <c r="D4" s="16"/>
      <c r="E4" s="16"/>
      <c r="F4" s="17"/>
      <c r="G4" s="18"/>
      <c r="H4" s="18"/>
      <c r="I4" s="18"/>
      <c r="J4" s="18"/>
      <c r="K4" s="18"/>
      <c r="L4" s="18"/>
      <c r="M4" s="19"/>
    </row>
    <row r="5" spans="1:13" s="20" customFormat="1" ht="22.5" customHeight="1">
      <c r="A5" s="90" t="s">
        <v>9</v>
      </c>
      <c r="B5" s="90"/>
      <c r="C5" s="102" t="str">
        <f>'Plan Saison 2017'!C5</f>
        <v> </v>
      </c>
      <c r="D5" s="102"/>
      <c r="E5" s="102"/>
      <c r="F5" s="17"/>
      <c r="G5" s="23" t="s">
        <v>10</v>
      </c>
      <c r="H5" s="23"/>
      <c r="I5" s="24" t="str">
        <f>'Plan Saison 2017'!I5</f>
        <v> </v>
      </c>
      <c r="J5" s="23" t="s">
        <v>11</v>
      </c>
      <c r="K5" s="102" t="str">
        <f>'Plan Saison 2017'!L5</f>
        <v> </v>
      </c>
      <c r="L5" s="102"/>
      <c r="M5" s="102"/>
    </row>
    <row r="6" spans="1:13" s="20" customFormat="1" ht="9" customHeight="1">
      <c r="A6" s="16"/>
      <c r="B6" s="16"/>
      <c r="C6" s="16"/>
      <c r="D6" s="16"/>
      <c r="E6" s="16"/>
      <c r="F6" s="17"/>
      <c r="G6" s="18"/>
      <c r="H6" s="18"/>
      <c r="I6" s="18"/>
      <c r="J6" s="18"/>
      <c r="K6" s="18"/>
      <c r="L6" s="18"/>
      <c r="M6" s="19"/>
    </row>
    <row r="7" spans="1:13" s="20" customFormat="1" ht="22.5" customHeight="1">
      <c r="A7" s="90" t="s">
        <v>12</v>
      </c>
      <c r="B7" s="90"/>
      <c r="C7" s="22" t="str">
        <f>'Plan Saison 2017'!C7</f>
        <v> </v>
      </c>
      <c r="D7" s="23" t="s">
        <v>119</v>
      </c>
      <c r="E7" s="64">
        <f>INT(E8/10000)/1440+INT(MOD(E8,10000)/100)/86400+MOD(E8,100)/8640000</f>
        <v>0</v>
      </c>
      <c r="F7" s="17"/>
      <c r="G7" s="23" t="s">
        <v>14</v>
      </c>
      <c r="H7" s="23"/>
      <c r="I7" s="22" t="str">
        <f>'Plan Saison 2017'!I7</f>
        <v> </v>
      </c>
      <c r="J7" s="23" t="s">
        <v>119</v>
      </c>
      <c r="K7" s="64">
        <f>INT(K8/10000)/1440+INT(MOD(K8,10000)/100)/86400+MOD(K8,100)/8640000</f>
        <v>0</v>
      </c>
      <c r="L7" s="21"/>
      <c r="M7" s="20" t="s">
        <v>5</v>
      </c>
    </row>
    <row r="8" spans="1:13" s="20" customFormat="1" ht="18.75" customHeight="1">
      <c r="A8" s="21"/>
      <c r="B8" s="21"/>
      <c r="C8" s="25"/>
      <c r="D8" s="25"/>
      <c r="E8" s="65"/>
      <c r="F8" s="17"/>
      <c r="G8" s="21"/>
      <c r="H8" s="21"/>
      <c r="I8" s="21"/>
      <c r="J8" s="21"/>
      <c r="K8" s="65"/>
      <c r="L8" s="21"/>
      <c r="M8" s="26"/>
    </row>
    <row r="9" spans="1:12" s="20" customFormat="1" ht="22.5" customHeight="1">
      <c r="A9" s="90" t="s">
        <v>35</v>
      </c>
      <c r="B9" s="90"/>
      <c r="C9" s="106" t="str">
        <f>'Plan Saison 2017'!C9</f>
        <v> </v>
      </c>
      <c r="D9" s="106"/>
      <c r="E9" s="106"/>
      <c r="F9" s="93" t="s">
        <v>16</v>
      </c>
      <c r="G9" s="93"/>
      <c r="H9" s="93"/>
      <c r="I9" s="78" t="e">
        <f>INT(I10/10000)/1440+INT(MOD(I10,10000)/100)/86400+MOD(I10,100)/8640000</f>
        <v>#VALUE!</v>
      </c>
      <c r="J9" s="23" t="str">
        <f>'Plan Saison 2017'!J9</f>
        <v>Zielsetzung 2017
</v>
      </c>
      <c r="K9" s="78" t="e">
        <f>INT(K10/10000)/1440+INT(MOD(K10,10000)/100)/86400+MOD(K10,100)/8640000</f>
        <v>#VALUE!</v>
      </c>
      <c r="L9" s="27"/>
    </row>
    <row r="10" spans="1:13" s="30" customFormat="1" ht="16.5" customHeight="1">
      <c r="A10" s="21"/>
      <c r="B10" s="21"/>
      <c r="C10" s="28"/>
      <c r="D10" s="28"/>
      <c r="E10" s="28"/>
      <c r="F10" s="28"/>
      <c r="G10" s="21"/>
      <c r="H10" s="21"/>
      <c r="I10" s="28" t="str">
        <f>'Plan Saison 2017'!I10</f>
        <v> </v>
      </c>
      <c r="J10" s="21"/>
      <c r="K10" s="28" t="str">
        <f>'Plan Saison 2017'!L10</f>
        <v> </v>
      </c>
      <c r="L10" s="21"/>
      <c r="M10" s="29"/>
    </row>
    <row r="11" spans="1:13" s="30" customFormat="1" ht="27" customHeight="1">
      <c r="A11" s="96" t="s">
        <v>37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="30" customFormat="1" ht="9" customHeight="1">
      <c r="F12" s="31"/>
    </row>
    <row r="13" spans="1:13" s="30" customFormat="1" ht="24" customHeight="1">
      <c r="A13" s="32" t="s">
        <v>25</v>
      </c>
      <c r="B13" s="32" t="s">
        <v>26</v>
      </c>
      <c r="C13" s="32" t="s">
        <v>27</v>
      </c>
      <c r="D13" s="32" t="s">
        <v>28</v>
      </c>
      <c r="E13" s="32" t="s">
        <v>12</v>
      </c>
      <c r="F13" s="33" t="s">
        <v>0</v>
      </c>
      <c r="G13" s="100" t="s">
        <v>38</v>
      </c>
      <c r="H13" s="101"/>
      <c r="I13" s="32" t="s">
        <v>39</v>
      </c>
      <c r="J13" s="32" t="s">
        <v>14</v>
      </c>
      <c r="K13" s="100" t="s">
        <v>38</v>
      </c>
      <c r="L13" s="101"/>
      <c r="M13" s="32" t="s">
        <v>39</v>
      </c>
    </row>
    <row r="14" spans="1:13" ht="15" customHeight="1">
      <c r="A14" s="34">
        <v>1</v>
      </c>
      <c r="B14" s="35">
        <f>'Plan Saison 2017'!B14:F39</f>
        <v>0</v>
      </c>
      <c r="C14" s="36">
        <f>'Plan Saison 2017'!C14</f>
        <v>0</v>
      </c>
      <c r="D14" s="36">
        <f>'Plan Saison 2017'!D14</f>
        <v>0</v>
      </c>
      <c r="E14" s="36">
        <f>'Plan Saison 2017'!E14</f>
        <v>0</v>
      </c>
      <c r="F14" s="37">
        <f>'Plan Saison 2017'!F14</f>
        <v>0</v>
      </c>
      <c r="G14" s="50"/>
      <c r="H14" s="51">
        <f aca="true" t="shared" si="0" ref="H14:H20">INT(G14/10000)/1440+INT(MOD(G14,10000)/100)/86400+MOD(G14,100)/8640000</f>
        <v>0</v>
      </c>
      <c r="I14" s="55" t="s">
        <v>5</v>
      </c>
      <c r="J14" s="36">
        <f>'Plan Saison 2017'!J14</f>
        <v>0</v>
      </c>
      <c r="K14" s="50"/>
      <c r="L14" s="51">
        <f aca="true" t="shared" si="1" ref="L14:L20">INT(K14/10000)/1440+INT(MOD(K14,10000)/100)/86400+MOD(K14,100)/8640000</f>
        <v>0</v>
      </c>
      <c r="M14" s="3"/>
    </row>
    <row r="15" spans="1:13" ht="15" customHeight="1">
      <c r="A15" s="34">
        <v>2</v>
      </c>
      <c r="B15" s="35">
        <f>'Plan Saison 2017'!B15:F40</f>
        <v>0</v>
      </c>
      <c r="C15" s="36">
        <f>'Plan Saison 2017'!C15</f>
        <v>0</v>
      </c>
      <c r="D15" s="36">
        <f>'Plan Saison 2017'!D15</f>
        <v>0</v>
      </c>
      <c r="E15" s="36">
        <f>'Plan Saison 2017'!E15</f>
        <v>0</v>
      </c>
      <c r="F15" s="37">
        <f>'Plan Saison 2017'!F15</f>
        <v>0</v>
      </c>
      <c r="G15" s="50"/>
      <c r="H15" s="51">
        <f t="shared" si="0"/>
        <v>0</v>
      </c>
      <c r="I15" s="55" t="s">
        <v>5</v>
      </c>
      <c r="J15" s="36">
        <f>'Plan Saison 2017'!J15</f>
        <v>0</v>
      </c>
      <c r="K15" s="50"/>
      <c r="L15" s="51">
        <f t="shared" si="1"/>
        <v>0</v>
      </c>
      <c r="M15" s="8"/>
    </row>
    <row r="16" spans="1:13" ht="15" customHeight="1">
      <c r="A16" s="34">
        <v>3</v>
      </c>
      <c r="B16" s="35">
        <f>'Plan Saison 2017'!B16:F41</f>
        <v>0</v>
      </c>
      <c r="C16" s="36">
        <f>'Plan Saison 2017'!C16</f>
        <v>0</v>
      </c>
      <c r="D16" s="36">
        <f>'Plan Saison 2017'!D16</f>
        <v>0</v>
      </c>
      <c r="E16" s="36">
        <f>'Plan Saison 2017'!E16</f>
        <v>0</v>
      </c>
      <c r="F16" s="37">
        <f>'Plan Saison 2017'!F16</f>
        <v>0</v>
      </c>
      <c r="G16" s="50"/>
      <c r="H16" s="51">
        <f t="shared" si="0"/>
        <v>0</v>
      </c>
      <c r="I16" s="3"/>
      <c r="J16" s="36">
        <f>'Plan Saison 2017'!J16</f>
        <v>0</v>
      </c>
      <c r="K16" s="50"/>
      <c r="L16" s="51">
        <f t="shared" si="1"/>
        <v>0</v>
      </c>
      <c r="M16" s="3"/>
    </row>
    <row r="17" spans="1:13" ht="15" customHeight="1">
      <c r="A17" s="34">
        <v>4</v>
      </c>
      <c r="B17" s="35">
        <f>'Plan Saison 2017'!B17:F42</f>
        <v>0</v>
      </c>
      <c r="C17" s="36">
        <f>'Plan Saison 2017'!C17</f>
        <v>0</v>
      </c>
      <c r="D17" s="36">
        <f>'Plan Saison 2017'!D17</f>
        <v>0</v>
      </c>
      <c r="E17" s="36">
        <f>'Plan Saison 2017'!E17</f>
        <v>0</v>
      </c>
      <c r="F17" s="37">
        <f>'Plan Saison 2017'!F17</f>
        <v>0</v>
      </c>
      <c r="G17" s="50"/>
      <c r="H17" s="51">
        <f t="shared" si="0"/>
        <v>0</v>
      </c>
      <c r="I17" s="3"/>
      <c r="J17" s="36">
        <f>'Plan Saison 2017'!J17</f>
        <v>0</v>
      </c>
      <c r="K17" s="50"/>
      <c r="L17" s="51">
        <f t="shared" si="1"/>
        <v>0</v>
      </c>
      <c r="M17" s="3"/>
    </row>
    <row r="18" spans="1:13" ht="15" customHeight="1">
      <c r="A18" s="34">
        <v>5</v>
      </c>
      <c r="B18" s="35">
        <f>'Plan Saison 2017'!B18:F43</f>
        <v>0</v>
      </c>
      <c r="C18" s="36">
        <f>'Plan Saison 2017'!C18</f>
        <v>0</v>
      </c>
      <c r="D18" s="36">
        <f>'Plan Saison 2017'!D18</f>
        <v>0</v>
      </c>
      <c r="E18" s="36">
        <f>'Plan Saison 2017'!E18</f>
        <v>0</v>
      </c>
      <c r="F18" s="37">
        <f>'Plan Saison 2017'!F18</f>
        <v>0</v>
      </c>
      <c r="G18" s="50"/>
      <c r="H18" s="51">
        <f t="shared" si="0"/>
        <v>0</v>
      </c>
      <c r="I18" s="3"/>
      <c r="J18" s="36">
        <f>'Plan Saison 2017'!J18</f>
        <v>0</v>
      </c>
      <c r="K18" s="50"/>
      <c r="L18" s="51">
        <f t="shared" si="1"/>
        <v>0</v>
      </c>
      <c r="M18" s="3"/>
    </row>
    <row r="19" spans="1:13" ht="15" customHeight="1">
      <c r="A19" s="34">
        <v>6</v>
      </c>
      <c r="B19" s="35">
        <f>'Plan Saison 2017'!B19:F44</f>
        <v>0</v>
      </c>
      <c r="C19" s="36">
        <f>'Plan Saison 2017'!C19</f>
        <v>0</v>
      </c>
      <c r="D19" s="36">
        <f>'Plan Saison 2017'!D19</f>
        <v>0</v>
      </c>
      <c r="E19" s="36">
        <f>'Plan Saison 2017'!E19</f>
        <v>0</v>
      </c>
      <c r="F19" s="37">
        <f>'Plan Saison 2017'!F19</f>
        <v>0</v>
      </c>
      <c r="G19" s="50"/>
      <c r="H19" s="51">
        <f t="shared" si="0"/>
        <v>0</v>
      </c>
      <c r="I19" s="3"/>
      <c r="J19" s="36">
        <f>'Plan Saison 2017'!J19</f>
        <v>0</v>
      </c>
      <c r="K19" s="50"/>
      <c r="L19" s="51">
        <f t="shared" si="1"/>
        <v>0</v>
      </c>
      <c r="M19" s="3"/>
    </row>
    <row r="20" spans="1:13" ht="15" customHeight="1">
      <c r="A20" s="34">
        <v>7</v>
      </c>
      <c r="B20" s="35">
        <f>'Plan Saison 2017'!B20:F45</f>
        <v>0</v>
      </c>
      <c r="C20" s="36">
        <f>'Plan Saison 2017'!C20</f>
        <v>0</v>
      </c>
      <c r="D20" s="36">
        <f>'Plan Saison 2017'!D20</f>
        <v>0</v>
      </c>
      <c r="E20" s="36">
        <f>'Plan Saison 2017'!E20</f>
        <v>0</v>
      </c>
      <c r="F20" s="37">
        <f>'Plan Saison 2017'!F20</f>
        <v>0</v>
      </c>
      <c r="G20" s="50"/>
      <c r="H20" s="51">
        <f t="shared" si="0"/>
        <v>0</v>
      </c>
      <c r="I20" s="3"/>
      <c r="J20" s="36">
        <f>'Plan Saison 2017'!J20</f>
        <v>0</v>
      </c>
      <c r="K20" s="50"/>
      <c r="L20" s="51">
        <f t="shared" si="1"/>
        <v>0</v>
      </c>
      <c r="M20" s="3"/>
    </row>
    <row r="21" spans="1:13" ht="15" customHeight="1">
      <c r="A21" s="34">
        <v>8</v>
      </c>
      <c r="B21" s="35">
        <f>'Plan Saison 2017'!B21:F46</f>
        <v>0</v>
      </c>
      <c r="C21" s="36">
        <f>'Plan Saison 2017'!C21</f>
        <v>0</v>
      </c>
      <c r="D21" s="36">
        <f>'Plan Saison 2017'!D21</f>
        <v>0</v>
      </c>
      <c r="E21" s="36">
        <f>'Plan Saison 2017'!E21</f>
        <v>0</v>
      </c>
      <c r="F21" s="37">
        <f>'Plan Saison 2017'!F21</f>
        <v>0</v>
      </c>
      <c r="G21" s="50"/>
      <c r="H21" s="51">
        <f aca="true" t="shared" si="2" ref="H21:H39">INT(G21/10000)/1440+INT(MOD(G21,10000)/100)/86400+MOD(G21,100)/8640000</f>
        <v>0</v>
      </c>
      <c r="I21" s="3"/>
      <c r="J21" s="36">
        <f>'Plan Saison 2017'!J21</f>
        <v>0</v>
      </c>
      <c r="K21" s="50"/>
      <c r="L21" s="51">
        <f>INT(K21/10000)/1440+INT(MOD(K21,10000)/100)/86400+MOD(K21,100)/8640000</f>
        <v>0</v>
      </c>
      <c r="M21" s="8"/>
    </row>
    <row r="22" spans="1:13" ht="15" customHeight="1">
      <c r="A22" s="34">
        <v>9</v>
      </c>
      <c r="B22" s="35">
        <f>'Plan Saison 2017'!B22:F47</f>
        <v>0</v>
      </c>
      <c r="C22" s="36">
        <f>'Plan Saison 2017'!C22</f>
        <v>0</v>
      </c>
      <c r="D22" s="36">
        <f>'Plan Saison 2017'!D22</f>
        <v>0</v>
      </c>
      <c r="E22" s="36">
        <f>'Plan Saison 2017'!E22</f>
        <v>0</v>
      </c>
      <c r="F22" s="37">
        <f>'Plan Saison 2017'!F22</f>
        <v>0</v>
      </c>
      <c r="G22" s="50"/>
      <c r="H22" s="51">
        <f t="shared" si="2"/>
        <v>0</v>
      </c>
      <c r="I22" s="3"/>
      <c r="J22" s="36">
        <f>'Plan Saison 2017'!J22</f>
        <v>0</v>
      </c>
      <c r="K22" s="50"/>
      <c r="L22" s="51">
        <f aca="true" t="shared" si="3" ref="L22:L39">INT(K22/10000)/1440+INT(MOD(K22,10000)/100)/86400+MOD(K22,100)/8640000</f>
        <v>0</v>
      </c>
      <c r="M22" s="3"/>
    </row>
    <row r="23" spans="1:13" ht="15" customHeight="1">
      <c r="A23" s="34">
        <v>10</v>
      </c>
      <c r="B23" s="35">
        <f>'Plan Saison 2017'!B23:F47</f>
        <v>0</v>
      </c>
      <c r="C23" s="36">
        <f>'Plan Saison 2017'!C23</f>
        <v>0</v>
      </c>
      <c r="D23" s="36">
        <f>'Plan Saison 2017'!D23</f>
        <v>0</v>
      </c>
      <c r="E23" s="36">
        <f>'Plan Saison 2017'!E23</f>
        <v>0</v>
      </c>
      <c r="F23" s="37">
        <f>'Plan Saison 2017'!F23</f>
        <v>0</v>
      </c>
      <c r="G23" s="50"/>
      <c r="H23" s="51">
        <f t="shared" si="2"/>
        <v>0</v>
      </c>
      <c r="I23" s="3"/>
      <c r="J23" s="36">
        <f>'Plan Saison 2017'!J23</f>
        <v>0</v>
      </c>
      <c r="K23" s="50"/>
      <c r="L23" s="51">
        <f t="shared" si="3"/>
        <v>0</v>
      </c>
      <c r="M23" s="3"/>
    </row>
    <row r="24" spans="1:13" ht="15" customHeight="1">
      <c r="A24" s="34">
        <v>11</v>
      </c>
      <c r="B24" s="35">
        <f>'Plan Saison 2017'!B24:F47</f>
        <v>0</v>
      </c>
      <c r="C24" s="36">
        <f>'Plan Saison 2017'!C24</f>
        <v>0</v>
      </c>
      <c r="D24" s="36">
        <f>'Plan Saison 2017'!D24</f>
        <v>0</v>
      </c>
      <c r="E24" s="36">
        <f>'Plan Saison 2017'!E24</f>
        <v>0</v>
      </c>
      <c r="F24" s="37">
        <f>'Plan Saison 2017'!F24</f>
        <v>0</v>
      </c>
      <c r="G24" s="50"/>
      <c r="H24" s="51">
        <f t="shared" si="2"/>
        <v>0</v>
      </c>
      <c r="I24" s="3"/>
      <c r="J24" s="36">
        <f>'Plan Saison 2017'!J24</f>
        <v>0</v>
      </c>
      <c r="K24" s="50"/>
      <c r="L24" s="51">
        <f t="shared" si="3"/>
        <v>0</v>
      </c>
      <c r="M24" s="3"/>
    </row>
    <row r="25" spans="1:13" ht="15" customHeight="1">
      <c r="A25" s="34">
        <v>12</v>
      </c>
      <c r="B25" s="35">
        <f>'Plan Saison 2017'!B25:F48</f>
        <v>0</v>
      </c>
      <c r="C25" s="36">
        <f>'Plan Saison 2017'!C25</f>
        <v>0</v>
      </c>
      <c r="D25" s="36">
        <f>'Plan Saison 2017'!D25</f>
        <v>0</v>
      </c>
      <c r="E25" s="36">
        <f>'Plan Saison 2017'!E25</f>
        <v>0</v>
      </c>
      <c r="F25" s="37">
        <f>'Plan Saison 2017'!F25</f>
        <v>0</v>
      </c>
      <c r="G25" s="50"/>
      <c r="H25" s="51">
        <f t="shared" si="2"/>
        <v>0</v>
      </c>
      <c r="I25" s="3"/>
      <c r="J25" s="36">
        <f>'Plan Saison 2017'!J25</f>
        <v>0</v>
      </c>
      <c r="K25" s="50"/>
      <c r="L25" s="51">
        <f t="shared" si="3"/>
        <v>0</v>
      </c>
      <c r="M25" s="3"/>
    </row>
    <row r="26" spans="1:13" ht="15" customHeight="1">
      <c r="A26" s="34">
        <v>13</v>
      </c>
      <c r="B26" s="35">
        <f>'Plan Saison 2017'!B26:F47</f>
        <v>0</v>
      </c>
      <c r="C26" s="36">
        <f>'Plan Saison 2017'!C26</f>
        <v>0</v>
      </c>
      <c r="D26" s="36">
        <f>'Plan Saison 2017'!D26</f>
        <v>0</v>
      </c>
      <c r="E26" s="36">
        <f>'Plan Saison 2017'!E26</f>
        <v>0</v>
      </c>
      <c r="F26" s="37">
        <f>'Plan Saison 2017'!F26</f>
        <v>0</v>
      </c>
      <c r="G26" s="50"/>
      <c r="H26" s="51">
        <f t="shared" si="2"/>
        <v>0</v>
      </c>
      <c r="I26" s="3"/>
      <c r="J26" s="36">
        <f>'Plan Saison 2017'!J26</f>
        <v>0</v>
      </c>
      <c r="K26" s="50"/>
      <c r="L26" s="51">
        <f t="shared" si="3"/>
        <v>0</v>
      </c>
      <c r="M26" s="3"/>
    </row>
    <row r="27" spans="1:13" ht="15" customHeight="1">
      <c r="A27" s="34">
        <v>14</v>
      </c>
      <c r="B27" s="35">
        <f>'Plan Saison 2017'!B27:F46</f>
        <v>0</v>
      </c>
      <c r="C27" s="36">
        <f>'Plan Saison 2017'!C27</f>
        <v>0</v>
      </c>
      <c r="D27" s="36">
        <f>'Plan Saison 2017'!D27</f>
        <v>0</v>
      </c>
      <c r="E27" s="36">
        <f>'Plan Saison 2017'!E27</f>
        <v>0</v>
      </c>
      <c r="F27" s="37">
        <f>'Plan Saison 2017'!F27</f>
        <v>0</v>
      </c>
      <c r="G27" s="50"/>
      <c r="H27" s="51">
        <f t="shared" si="2"/>
        <v>0</v>
      </c>
      <c r="I27" s="3"/>
      <c r="J27" s="36">
        <f>'Plan Saison 2017'!J27</f>
        <v>0</v>
      </c>
      <c r="K27" s="50"/>
      <c r="L27" s="51">
        <f t="shared" si="3"/>
        <v>0</v>
      </c>
      <c r="M27" s="3"/>
    </row>
    <row r="28" spans="1:13" ht="15" customHeight="1">
      <c r="A28" s="34">
        <v>15</v>
      </c>
      <c r="B28" s="35">
        <f>'Plan Saison 2017'!B28:F47</f>
        <v>0</v>
      </c>
      <c r="C28" s="36">
        <f>'Plan Saison 2017'!C28</f>
        <v>0</v>
      </c>
      <c r="D28" s="36">
        <f>'Plan Saison 2017'!D28</f>
        <v>0</v>
      </c>
      <c r="E28" s="36">
        <f>'Plan Saison 2017'!E28</f>
        <v>0</v>
      </c>
      <c r="F28" s="37">
        <f>'Plan Saison 2017'!F28</f>
        <v>0</v>
      </c>
      <c r="G28" s="50"/>
      <c r="H28" s="51">
        <f t="shared" si="2"/>
        <v>0</v>
      </c>
      <c r="I28" s="3"/>
      <c r="J28" s="36">
        <f>'Plan Saison 2017'!J28</f>
        <v>0</v>
      </c>
      <c r="K28" s="50"/>
      <c r="L28" s="51">
        <f t="shared" si="3"/>
        <v>0</v>
      </c>
      <c r="M28" s="3"/>
    </row>
    <row r="29" spans="1:13" ht="15" customHeight="1">
      <c r="A29" s="34">
        <v>16</v>
      </c>
      <c r="B29" s="35">
        <f>'Plan Saison 2017'!B29:F48</f>
        <v>0</v>
      </c>
      <c r="C29" s="36">
        <f>'Plan Saison 2017'!C29</f>
        <v>0</v>
      </c>
      <c r="D29" s="36">
        <f>'Plan Saison 2017'!D29</f>
        <v>0</v>
      </c>
      <c r="E29" s="36">
        <f>'Plan Saison 2017'!E29</f>
        <v>0</v>
      </c>
      <c r="F29" s="37">
        <f>'Plan Saison 2017'!F29</f>
        <v>0</v>
      </c>
      <c r="G29" s="50"/>
      <c r="H29" s="51">
        <f t="shared" si="2"/>
        <v>0</v>
      </c>
      <c r="I29" s="3"/>
      <c r="J29" s="36">
        <f>'Plan Saison 2017'!J29</f>
        <v>0</v>
      </c>
      <c r="K29" s="50"/>
      <c r="L29" s="51">
        <f t="shared" si="3"/>
        <v>0</v>
      </c>
      <c r="M29" s="3"/>
    </row>
    <row r="30" spans="1:13" ht="15" customHeight="1">
      <c r="A30" s="34">
        <v>17</v>
      </c>
      <c r="B30" s="35">
        <f>'Plan Saison 2017'!B30:F49</f>
        <v>0</v>
      </c>
      <c r="C30" s="36">
        <f>'Plan Saison 2017'!C30</f>
        <v>0</v>
      </c>
      <c r="D30" s="36">
        <f>'Plan Saison 2017'!D30</f>
        <v>0</v>
      </c>
      <c r="E30" s="36">
        <f>'Plan Saison 2017'!E30</f>
        <v>0</v>
      </c>
      <c r="F30" s="37">
        <f>'Plan Saison 2017'!F30</f>
        <v>0</v>
      </c>
      <c r="G30" s="50"/>
      <c r="H30" s="51">
        <f t="shared" si="2"/>
        <v>0</v>
      </c>
      <c r="I30" s="3"/>
      <c r="J30" s="36">
        <f>'Plan Saison 2017'!J30</f>
        <v>0</v>
      </c>
      <c r="K30" s="50"/>
      <c r="L30" s="51">
        <f t="shared" si="3"/>
        <v>0</v>
      </c>
      <c r="M30" s="3"/>
    </row>
    <row r="31" spans="1:13" ht="15" customHeight="1">
      <c r="A31" s="34">
        <v>18</v>
      </c>
      <c r="B31" s="35">
        <f>'Plan Saison 2017'!B31:F50</f>
        <v>0</v>
      </c>
      <c r="C31" s="36">
        <f>'Plan Saison 2017'!C31</f>
        <v>0</v>
      </c>
      <c r="D31" s="36">
        <f>'Plan Saison 2017'!D31</f>
        <v>0</v>
      </c>
      <c r="E31" s="36">
        <f>'Plan Saison 2017'!E31</f>
        <v>0</v>
      </c>
      <c r="F31" s="37">
        <f>'Plan Saison 2017'!F31</f>
        <v>0</v>
      </c>
      <c r="G31" s="50"/>
      <c r="H31" s="51">
        <f t="shared" si="2"/>
        <v>0</v>
      </c>
      <c r="I31" s="3"/>
      <c r="J31" s="36">
        <f>'Plan Saison 2017'!J31</f>
        <v>0</v>
      </c>
      <c r="K31" s="50"/>
      <c r="L31" s="51">
        <f t="shared" si="3"/>
        <v>0</v>
      </c>
      <c r="M31" s="3"/>
    </row>
    <row r="32" spans="1:13" ht="15" customHeight="1">
      <c r="A32" s="34">
        <v>19</v>
      </c>
      <c r="B32" s="35">
        <f>'Plan Saison 2017'!B32:F51</f>
        <v>0</v>
      </c>
      <c r="C32" s="36">
        <f>'Plan Saison 2017'!C32</f>
        <v>0</v>
      </c>
      <c r="D32" s="36">
        <f>'Plan Saison 2017'!D32</f>
        <v>0</v>
      </c>
      <c r="E32" s="36">
        <f>'Plan Saison 2017'!E32</f>
        <v>0</v>
      </c>
      <c r="F32" s="37">
        <f>'Plan Saison 2017'!F32</f>
        <v>0</v>
      </c>
      <c r="G32" s="50"/>
      <c r="H32" s="51">
        <f t="shared" si="2"/>
        <v>0</v>
      </c>
      <c r="I32" s="3"/>
      <c r="J32" s="36">
        <f>'Plan Saison 2017'!J32</f>
        <v>0</v>
      </c>
      <c r="K32" s="50"/>
      <c r="L32" s="51">
        <f t="shared" si="3"/>
        <v>0</v>
      </c>
      <c r="M32" s="3"/>
    </row>
    <row r="33" spans="1:13" ht="15" customHeight="1">
      <c r="A33" s="34">
        <v>20</v>
      </c>
      <c r="B33" s="35">
        <f>'Plan Saison 2017'!B33:F52</f>
        <v>0</v>
      </c>
      <c r="C33" s="36">
        <f>'Plan Saison 2017'!C33</f>
        <v>0</v>
      </c>
      <c r="D33" s="36">
        <f>'Plan Saison 2017'!D33</f>
        <v>0</v>
      </c>
      <c r="E33" s="36">
        <f>'Plan Saison 2017'!E33</f>
        <v>0</v>
      </c>
      <c r="F33" s="37">
        <f>'Plan Saison 2017'!F33</f>
        <v>0</v>
      </c>
      <c r="G33" s="50"/>
      <c r="H33" s="51">
        <f t="shared" si="2"/>
        <v>0</v>
      </c>
      <c r="I33" s="3"/>
      <c r="J33" s="36">
        <f>'Plan Saison 2017'!J33</f>
        <v>0</v>
      </c>
      <c r="K33" s="50"/>
      <c r="L33" s="51">
        <f t="shared" si="3"/>
        <v>0</v>
      </c>
      <c r="M33" s="3"/>
    </row>
    <row r="34" spans="1:13" ht="15" customHeight="1">
      <c r="A34" s="34">
        <v>21</v>
      </c>
      <c r="B34" s="35">
        <f>'Plan Saison 2017'!B34:F53</f>
        <v>0</v>
      </c>
      <c r="C34" s="36">
        <f>'Plan Saison 2017'!C34</f>
        <v>0</v>
      </c>
      <c r="D34" s="36">
        <f>'Plan Saison 2017'!D34</f>
        <v>0</v>
      </c>
      <c r="E34" s="36">
        <f>'Plan Saison 2017'!E34</f>
        <v>0</v>
      </c>
      <c r="F34" s="37">
        <f>'Plan Saison 2017'!F34</f>
        <v>0</v>
      </c>
      <c r="G34" s="50"/>
      <c r="H34" s="51">
        <f t="shared" si="2"/>
        <v>0</v>
      </c>
      <c r="I34" s="3"/>
      <c r="J34" s="36">
        <f>'Plan Saison 2017'!J34</f>
        <v>0</v>
      </c>
      <c r="K34" s="50"/>
      <c r="L34" s="51">
        <f t="shared" si="3"/>
        <v>0</v>
      </c>
      <c r="M34" s="3"/>
    </row>
    <row r="35" spans="1:13" ht="15" customHeight="1">
      <c r="A35" s="34">
        <v>22</v>
      </c>
      <c r="B35" s="35">
        <f>'Plan Saison 2017'!B35:F54</f>
        <v>0</v>
      </c>
      <c r="C35" s="36">
        <f>'Plan Saison 2017'!C35</f>
        <v>0</v>
      </c>
      <c r="D35" s="36">
        <f>'Plan Saison 2017'!D35</f>
        <v>0</v>
      </c>
      <c r="E35" s="36">
        <f>'Plan Saison 2017'!E35</f>
        <v>0</v>
      </c>
      <c r="F35" s="37">
        <f>'Plan Saison 2017'!F35</f>
        <v>0</v>
      </c>
      <c r="G35" s="50"/>
      <c r="H35" s="51">
        <f t="shared" si="2"/>
        <v>0</v>
      </c>
      <c r="I35" s="3"/>
      <c r="J35" s="36">
        <f>'Plan Saison 2017'!J35</f>
        <v>0</v>
      </c>
      <c r="K35" s="50"/>
      <c r="L35" s="51">
        <f t="shared" si="3"/>
        <v>0</v>
      </c>
      <c r="M35" s="3"/>
    </row>
    <row r="36" spans="1:13" ht="15" customHeight="1">
      <c r="A36" s="34">
        <v>23</v>
      </c>
      <c r="B36" s="35">
        <f>'Plan Saison 2017'!B36:F55</f>
        <v>0</v>
      </c>
      <c r="C36" s="36">
        <f>'Plan Saison 2017'!C36</f>
        <v>0</v>
      </c>
      <c r="D36" s="36">
        <f>'Plan Saison 2017'!D36</f>
        <v>0</v>
      </c>
      <c r="E36" s="36">
        <f>'Plan Saison 2017'!E36</f>
        <v>0</v>
      </c>
      <c r="F36" s="37">
        <f>'Plan Saison 2017'!F36</f>
        <v>0</v>
      </c>
      <c r="G36" s="50"/>
      <c r="H36" s="51">
        <f t="shared" si="2"/>
        <v>0</v>
      </c>
      <c r="I36" s="3"/>
      <c r="J36" s="36">
        <f>'Plan Saison 2017'!J36</f>
        <v>0</v>
      </c>
      <c r="K36" s="50"/>
      <c r="L36" s="51">
        <f t="shared" si="3"/>
        <v>0</v>
      </c>
      <c r="M36" s="3"/>
    </row>
    <row r="37" spans="1:13" ht="15" customHeight="1">
      <c r="A37" s="34">
        <v>24</v>
      </c>
      <c r="B37" s="35">
        <f>'Plan Saison 2017'!B37:F56</f>
        <v>0</v>
      </c>
      <c r="C37" s="36">
        <f>'Plan Saison 2017'!C37</f>
        <v>0</v>
      </c>
      <c r="D37" s="36">
        <f>'Plan Saison 2017'!D37</f>
        <v>0</v>
      </c>
      <c r="E37" s="36">
        <f>'Plan Saison 2017'!E37</f>
        <v>0</v>
      </c>
      <c r="F37" s="37">
        <f>'Plan Saison 2017'!F37</f>
        <v>0</v>
      </c>
      <c r="G37" s="50"/>
      <c r="H37" s="51">
        <f t="shared" si="2"/>
        <v>0</v>
      </c>
      <c r="I37" s="3"/>
      <c r="J37" s="36">
        <f>'Plan Saison 2017'!J37</f>
        <v>0</v>
      </c>
      <c r="K37" s="50"/>
      <c r="L37" s="51">
        <f t="shared" si="3"/>
        <v>0</v>
      </c>
      <c r="M37" s="3"/>
    </row>
    <row r="38" spans="1:13" ht="15" customHeight="1">
      <c r="A38" s="34">
        <v>25</v>
      </c>
      <c r="B38" s="35">
        <f>'Plan Saison 2017'!B38:F57</f>
        <v>0</v>
      </c>
      <c r="C38" s="36">
        <f>'Plan Saison 2017'!C38</f>
        <v>0</v>
      </c>
      <c r="D38" s="36">
        <f>'Plan Saison 2017'!D38</f>
        <v>0</v>
      </c>
      <c r="E38" s="36">
        <f>'Plan Saison 2017'!E38</f>
        <v>0</v>
      </c>
      <c r="F38" s="37">
        <f>'Plan Saison 2017'!F38</f>
        <v>0</v>
      </c>
      <c r="G38" s="50"/>
      <c r="H38" s="51">
        <f t="shared" si="2"/>
        <v>0</v>
      </c>
      <c r="I38" s="3"/>
      <c r="J38" s="36">
        <f>'Plan Saison 2017'!J38</f>
        <v>0</v>
      </c>
      <c r="K38" s="50"/>
      <c r="L38" s="51">
        <f t="shared" si="3"/>
        <v>0</v>
      </c>
      <c r="M38" s="3"/>
    </row>
    <row r="39" spans="1:13" ht="15" customHeight="1">
      <c r="A39" s="34">
        <v>26</v>
      </c>
      <c r="B39" s="35">
        <f>'Plan Saison 2017'!B39:F58</f>
        <v>0</v>
      </c>
      <c r="C39" s="36">
        <f>'Plan Saison 2017'!C39</f>
        <v>0</v>
      </c>
      <c r="D39" s="36">
        <f>'Plan Saison 2017'!D39</f>
        <v>0</v>
      </c>
      <c r="E39" s="36">
        <f>'Plan Saison 2017'!E39</f>
        <v>0</v>
      </c>
      <c r="F39" s="37">
        <f>'Plan Saison 2017'!F39</f>
        <v>0</v>
      </c>
      <c r="G39" s="50"/>
      <c r="H39" s="51">
        <f t="shared" si="2"/>
        <v>0</v>
      </c>
      <c r="I39" s="3"/>
      <c r="J39" s="36">
        <f>'Plan Saison 2017'!J39</f>
        <v>0</v>
      </c>
      <c r="K39" s="50"/>
      <c r="L39" s="51">
        <f t="shared" si="3"/>
        <v>0</v>
      </c>
      <c r="M39" s="3"/>
    </row>
    <row r="40" ht="9" customHeight="1" thickBot="1"/>
    <row r="41" spans="3:8" ht="21" customHeight="1" thickBot="1">
      <c r="C41" s="47"/>
      <c r="D41" s="104" t="s">
        <v>97</v>
      </c>
      <c r="E41" s="105"/>
      <c r="G41" s="104" t="s">
        <v>98</v>
      </c>
      <c r="H41" s="105"/>
    </row>
    <row r="42" spans="4:8" ht="15.75" customHeight="1">
      <c r="D42" s="57"/>
      <c r="E42" s="58">
        <f>INT(D42/10000)/1440+INT(MOD(D42,10000)/100)/86400+MOD(D42,100)/8640000</f>
        <v>0</v>
      </c>
      <c r="G42" s="62">
        <f>D42</f>
        <v>0</v>
      </c>
      <c r="H42" s="58">
        <f aca="true" t="shared" si="4" ref="H42:H47">INT(G42/10000)/1440+INT(MOD(G42,10000)/100)/86400+MOD(G42,100)/8640000</f>
        <v>0</v>
      </c>
    </row>
    <row r="43" spans="4:8" ht="15.75" customHeight="1">
      <c r="D43" s="53"/>
      <c r="E43" s="56">
        <f>INT(D43/10000)/1440+INT(MOD(D43,10000)/100)/86400+MOD(D43,100)/8640000</f>
        <v>0</v>
      </c>
      <c r="G43" s="61">
        <f>D43</f>
        <v>0</v>
      </c>
      <c r="H43" s="56">
        <f t="shared" si="4"/>
        <v>0</v>
      </c>
    </row>
    <row r="44" spans="4:8" ht="15.75" customHeight="1" thickBot="1">
      <c r="D44" s="54"/>
      <c r="E44" s="59">
        <f>INT(D44/10000)/1440+INT(MOD(D44,10000)/100)/86400+MOD(D44,100)/8640000</f>
        <v>0</v>
      </c>
      <c r="G44" s="61">
        <f>D44</f>
        <v>0</v>
      </c>
      <c r="H44" s="56">
        <f t="shared" si="4"/>
        <v>0</v>
      </c>
    </row>
    <row r="45" spans="4:8" ht="15.75" customHeight="1" thickBot="1">
      <c r="D45" s="60">
        <f>SUM(D42:D44)/3</f>
        <v>0</v>
      </c>
      <c r="E45" s="63">
        <f>INT(D45/10000)/1440+INT(MOD(D45,10000)/100)/86400+MOD(D45,100)/8640000</f>
        <v>0</v>
      </c>
      <c r="G45" s="53"/>
      <c r="H45" s="56">
        <f t="shared" si="4"/>
        <v>0</v>
      </c>
    </row>
    <row r="46" spans="7:8" ht="15.75" customHeight="1" thickBot="1">
      <c r="G46" s="54"/>
      <c r="H46" s="59">
        <f t="shared" si="4"/>
        <v>0</v>
      </c>
    </row>
    <row r="47" spans="7:8" ht="15.75" customHeight="1" thickBot="1">
      <c r="G47" s="60">
        <f>SUM(G42:G46)/5</f>
        <v>0</v>
      </c>
      <c r="H47" s="63">
        <f t="shared" si="4"/>
        <v>0</v>
      </c>
    </row>
    <row r="48" ht="9" customHeight="1"/>
    <row r="49" spans="1:13" s="30" customFormat="1" ht="22.5" customHeight="1">
      <c r="A49" s="90" t="s">
        <v>31</v>
      </c>
      <c r="B49" s="90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3:13" s="30" customFormat="1" ht="11.25"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9" customHeight="1"/>
    <row r="52" spans="1:13" s="30" customFormat="1" ht="22.5" customHeight="1">
      <c r="A52" s="90" t="s">
        <v>32</v>
      </c>
      <c r="B52" s="90"/>
      <c r="C52" s="99" t="s">
        <v>5</v>
      </c>
      <c r="D52" s="99"/>
      <c r="E52" s="99"/>
      <c r="F52" s="99"/>
      <c r="G52" s="23" t="s">
        <v>33</v>
      </c>
      <c r="H52" s="23"/>
      <c r="I52" s="95" t="s">
        <v>5</v>
      </c>
      <c r="J52" s="95"/>
      <c r="K52" s="95"/>
      <c r="L52" s="95"/>
      <c r="M52" s="95"/>
    </row>
  </sheetData>
  <sheetProtection/>
  <mergeCells count="19">
    <mergeCell ref="G13:H13"/>
    <mergeCell ref="K13:L13"/>
    <mergeCell ref="A11:M11"/>
    <mergeCell ref="I52:M52"/>
    <mergeCell ref="D41:E41"/>
    <mergeCell ref="G41:H41"/>
    <mergeCell ref="A52:B52"/>
    <mergeCell ref="C52:F52"/>
    <mergeCell ref="A49:B49"/>
    <mergeCell ref="C49:M50"/>
    <mergeCell ref="A3:D3"/>
    <mergeCell ref="K5:M5"/>
    <mergeCell ref="A5:B5"/>
    <mergeCell ref="C5:E5"/>
    <mergeCell ref="E3:L3"/>
    <mergeCell ref="F9:H9"/>
    <mergeCell ref="A7:B7"/>
    <mergeCell ref="A9:B9"/>
    <mergeCell ref="C9:E9"/>
  </mergeCells>
  <printOptions/>
  <pageMargins left="0.61" right="0.6" top="0.5905511811023623" bottom="0.49" header="0.48" footer="0.4"/>
  <pageSetup fitToHeight="1" fitToWidth="1" horizontalDpi="300" verticalDpi="3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75" zoomScaleNormal="75" zoomScalePageLayoutView="0" workbookViewId="0" topLeftCell="A1">
      <selection activeCell="G7" sqref="G7"/>
    </sheetView>
  </sheetViews>
  <sheetFormatPr defaultColWidth="11.421875" defaultRowHeight="12.75"/>
  <cols>
    <col min="1" max="1" width="3.7109375" style="14" customWidth="1"/>
    <col min="2" max="2" width="11.7109375" style="14" customWidth="1"/>
    <col min="3" max="3" width="18.7109375" style="14" customWidth="1"/>
    <col min="4" max="4" width="28.7109375" style="14" customWidth="1"/>
    <col min="5" max="5" width="20.7109375" style="14" customWidth="1"/>
    <col min="6" max="6" width="6.7109375" style="38" customWidth="1"/>
    <col min="7" max="7" width="20.7109375" style="14" customWidth="1"/>
    <col min="8" max="8" width="24.7109375" style="14" customWidth="1"/>
    <col min="9" max="10" width="20.7109375" style="14" customWidth="1"/>
    <col min="11" max="12" width="12.7109375" style="14" customWidth="1"/>
    <col min="13" max="16384" width="11.421875" style="14" customWidth="1"/>
  </cols>
  <sheetData>
    <row r="1" spans="1:12" ht="12.75">
      <c r="A1" s="11" t="s">
        <v>40</v>
      </c>
      <c r="B1" s="11"/>
      <c r="C1" s="11"/>
      <c r="D1" s="11"/>
      <c r="E1" s="11"/>
      <c r="F1" s="12"/>
      <c r="G1" s="11"/>
      <c r="H1" s="11"/>
      <c r="I1" s="11"/>
      <c r="J1" s="11"/>
      <c r="K1" s="13"/>
      <c r="L1" s="13" t="s">
        <v>7</v>
      </c>
    </row>
    <row r="2" spans="1:12" ht="9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</row>
    <row r="3" spans="1:12" s="15" customFormat="1" ht="51" customHeight="1">
      <c r="A3" s="91" t="s">
        <v>41</v>
      </c>
      <c r="B3" s="91"/>
      <c r="C3" s="91"/>
      <c r="D3" s="91"/>
      <c r="E3" s="107"/>
      <c r="F3" s="107"/>
      <c r="G3" s="107"/>
      <c r="H3" s="107"/>
      <c r="I3" s="107"/>
      <c r="J3" s="107"/>
      <c r="K3" s="108">
        <f>'Plan Saison 2017'!M3</f>
        <v>2017</v>
      </c>
      <c r="L3" s="108"/>
    </row>
    <row r="4" spans="1:12" s="20" customFormat="1" ht="9" customHeight="1">
      <c r="A4" s="16"/>
      <c r="B4" s="16"/>
      <c r="C4" s="16"/>
      <c r="D4" s="16"/>
      <c r="E4" s="16"/>
      <c r="F4" s="17"/>
      <c r="G4" s="18"/>
      <c r="H4" s="18"/>
      <c r="I4" s="18"/>
      <c r="J4" s="18"/>
      <c r="K4" s="18"/>
      <c r="L4" s="19"/>
    </row>
    <row r="5" spans="1:12" s="20" customFormat="1" ht="22.5" customHeight="1">
      <c r="A5" s="90" t="s">
        <v>9</v>
      </c>
      <c r="B5" s="90"/>
      <c r="C5" s="102" t="str">
        <f>'Plan Saison 2017'!C5</f>
        <v> </v>
      </c>
      <c r="D5" s="102"/>
      <c r="E5" s="102"/>
      <c r="F5" s="17"/>
      <c r="G5" s="23" t="s">
        <v>10</v>
      </c>
      <c r="H5" s="24" t="str">
        <f>'Plan Saison 2017'!I5</f>
        <v> </v>
      </c>
      <c r="I5" s="23" t="s">
        <v>11</v>
      </c>
      <c r="J5" s="102" t="str">
        <f>'Plan Saison 2017'!L5</f>
        <v> </v>
      </c>
      <c r="K5" s="102"/>
      <c r="L5" s="102"/>
    </row>
    <row r="6" spans="1:12" s="20" customFormat="1" ht="9" customHeight="1">
      <c r="A6" s="16"/>
      <c r="B6" s="16"/>
      <c r="C6" s="16"/>
      <c r="D6" s="16"/>
      <c r="E6" s="16"/>
      <c r="F6" s="17"/>
      <c r="G6" s="18"/>
      <c r="H6" s="18"/>
      <c r="I6" s="18"/>
      <c r="J6" s="18"/>
      <c r="K6" s="18"/>
      <c r="L6" s="19"/>
    </row>
    <row r="7" spans="1:12" s="20" customFormat="1" ht="25.5" customHeight="1">
      <c r="A7" s="90" t="s">
        <v>12</v>
      </c>
      <c r="B7" s="90"/>
      <c r="C7" s="22" t="str">
        <f>'Plan Saison 2017'!C7</f>
        <v> </v>
      </c>
      <c r="D7" s="23" t="s">
        <v>13</v>
      </c>
      <c r="E7" s="64" t="e">
        <f>INT(E8/10000)/1440+INT(MOD(E8,10000)/100)/86400+MOD(E8,100)/8640000</f>
        <v>#VALUE!</v>
      </c>
      <c r="F7" s="17"/>
      <c r="G7" s="79" t="s">
        <v>118</v>
      </c>
      <c r="H7" s="64" t="e">
        <f>INT(H8/10000)/1440+INT(MOD(H8,10000)/100)/86400+MOD(H8,100)/8640000</f>
        <v>#VALUE!</v>
      </c>
      <c r="I7" s="97" t="s">
        <v>56</v>
      </c>
      <c r="J7" s="97"/>
      <c r="K7" s="64">
        <f>INT(K8/10000)/1440+INT(MOD(K8,10000)/100)/86400+MOD(K8,100)/8640000</f>
        <v>0</v>
      </c>
      <c r="L7" s="64">
        <f>INT(L8/10000)/1440+INT(MOD(L8,10000)/100)/86400+MOD(L8,100)/8640000</f>
        <v>0</v>
      </c>
    </row>
    <row r="8" spans="1:12" s="20" customFormat="1" ht="14.25" customHeight="1">
      <c r="A8" s="21"/>
      <c r="B8" s="21"/>
      <c r="C8" s="25"/>
      <c r="D8" s="25"/>
      <c r="E8" s="80" t="str">
        <f>'Plan Saison 2017'!E8</f>
        <v> </v>
      </c>
      <c r="F8" s="17"/>
      <c r="G8" s="21"/>
      <c r="H8" s="85" t="s">
        <v>5</v>
      </c>
      <c r="I8" s="21"/>
      <c r="J8" s="21"/>
      <c r="K8" s="81">
        <f>'Ausw 2017'!D45</f>
        <v>0</v>
      </c>
      <c r="L8" s="81">
        <f>'Ausw 2017'!G47</f>
        <v>0</v>
      </c>
    </row>
    <row r="9" spans="1:11" s="20" customFormat="1" ht="22.5" customHeight="1">
      <c r="A9" s="90" t="s">
        <v>35</v>
      </c>
      <c r="B9" s="90"/>
      <c r="C9" s="106" t="str">
        <f>'Plan Saison 2017'!C9</f>
        <v> </v>
      </c>
      <c r="D9" s="106"/>
      <c r="E9" s="106"/>
      <c r="F9" s="97" t="s">
        <v>36</v>
      </c>
      <c r="G9" s="97"/>
      <c r="H9" s="64" t="e">
        <f>INT(H10/10000)/1440+INT(MOD(H10,10000)/100)/86400+MOD(H10,100)/8640000</f>
        <v>#VALUE!</v>
      </c>
      <c r="I9" s="23" t="s">
        <v>17</v>
      </c>
      <c r="J9" s="27" t="e">
        <f>'Plan Saison 2017'!L9</f>
        <v>#VALUE!</v>
      </c>
      <c r="K9" s="27"/>
    </row>
    <row r="10" spans="1:12" s="30" customFormat="1" ht="12" customHeight="1">
      <c r="A10" s="21"/>
      <c r="B10" s="21"/>
      <c r="C10" s="28"/>
      <c r="D10" s="28"/>
      <c r="E10" s="28"/>
      <c r="F10" s="28"/>
      <c r="G10" s="21"/>
      <c r="H10" s="80" t="str">
        <f>'Plan Saison 2017'!I10</f>
        <v> </v>
      </c>
      <c r="I10" s="21"/>
      <c r="J10" s="21"/>
      <c r="K10" s="21"/>
      <c r="L10" s="29"/>
    </row>
  </sheetData>
  <sheetProtection/>
  <mergeCells count="11">
    <mergeCell ref="A3:D3"/>
    <mergeCell ref="E3:J3"/>
    <mergeCell ref="J5:L5"/>
    <mergeCell ref="K3:L3"/>
    <mergeCell ref="A5:B5"/>
    <mergeCell ref="A9:B9"/>
    <mergeCell ref="C5:E5"/>
    <mergeCell ref="C9:E9"/>
    <mergeCell ref="I7:J7"/>
    <mergeCell ref="F9:G9"/>
    <mergeCell ref="A7:B7"/>
  </mergeCells>
  <printOptions/>
  <pageMargins left="0.61" right="0.6" top="0.5905511811023623" bottom="0.5905511811023623" header="0.5118110236220472" footer="0.5118110236220472"/>
  <pageSetup fitToHeight="1" fitToWidth="1" horizontalDpi="300" verticalDpi="300" orientation="landscape" paperSize="9" scale="6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="75" zoomScaleNormal="75" zoomScalePageLayoutView="0" workbookViewId="0" topLeftCell="A7">
      <selection activeCell="O8" sqref="O8"/>
    </sheetView>
  </sheetViews>
  <sheetFormatPr defaultColWidth="11.421875" defaultRowHeight="12.75"/>
  <cols>
    <col min="1" max="1" width="3.7109375" style="14" customWidth="1"/>
    <col min="2" max="2" width="11.7109375" style="14" customWidth="1"/>
    <col min="3" max="3" width="18.7109375" style="14" customWidth="1"/>
    <col min="4" max="4" width="28.7109375" style="14" customWidth="1"/>
    <col min="5" max="5" width="24.7109375" style="14" customWidth="1"/>
    <col min="6" max="6" width="6.7109375" style="38" customWidth="1"/>
    <col min="7" max="8" width="12.7109375" style="14" customWidth="1"/>
    <col min="9" max="10" width="24.7109375" style="14" customWidth="1"/>
    <col min="11" max="12" width="12.7109375" style="14" customWidth="1"/>
    <col min="13" max="13" width="24.7109375" style="14" customWidth="1"/>
    <col min="14" max="14" width="5.7109375" style="45" customWidth="1"/>
    <col min="15" max="15" width="6.7109375" style="14" customWidth="1"/>
    <col min="16" max="16" width="6.140625" style="14" customWidth="1"/>
    <col min="17" max="17" width="7.00390625" style="14" customWidth="1"/>
    <col min="18" max="18" width="5.7109375" style="14" customWidth="1"/>
    <col min="19" max="19" width="7.00390625" style="14" customWidth="1"/>
    <col min="20" max="16384" width="11.421875" style="14" customWidth="1"/>
  </cols>
  <sheetData>
    <row r="1" spans="1:14" ht="12.75">
      <c r="A1" s="11" t="s">
        <v>6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3" t="s">
        <v>101</v>
      </c>
      <c r="N1" s="40"/>
    </row>
    <row r="2" spans="1:14" ht="9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  <c r="N2" s="40"/>
    </row>
    <row r="3" spans="1:14" s="15" customFormat="1" ht="51" customHeight="1">
      <c r="A3" s="91" t="s">
        <v>8</v>
      </c>
      <c r="B3" s="91"/>
      <c r="C3" s="91"/>
      <c r="D3" s="91"/>
      <c r="E3" s="109" t="s">
        <v>113</v>
      </c>
      <c r="F3" s="109"/>
      <c r="G3" s="109"/>
      <c r="H3" s="109"/>
      <c r="I3" s="109"/>
      <c r="J3" s="109"/>
      <c r="K3" s="109"/>
      <c r="L3" s="109"/>
      <c r="M3" s="46">
        <v>2011</v>
      </c>
      <c r="N3" s="40"/>
    </row>
    <row r="4" spans="1:14" s="20" customFormat="1" ht="9" customHeight="1">
      <c r="A4" s="16"/>
      <c r="B4" s="16"/>
      <c r="C4" s="16"/>
      <c r="D4" s="16"/>
      <c r="E4" s="16"/>
      <c r="F4" s="17"/>
      <c r="G4" s="18"/>
      <c r="H4" s="18"/>
      <c r="I4" s="18"/>
      <c r="J4" s="18"/>
      <c r="K4" s="18"/>
      <c r="L4" s="18"/>
      <c r="M4" s="19"/>
      <c r="N4" s="40"/>
    </row>
    <row r="5" spans="1:14" s="20" customFormat="1" ht="22.5" customHeight="1">
      <c r="A5" s="90" t="s">
        <v>9</v>
      </c>
      <c r="B5" s="90"/>
      <c r="C5" s="89" t="s">
        <v>46</v>
      </c>
      <c r="D5" s="89"/>
      <c r="E5" s="89"/>
      <c r="F5" s="17"/>
      <c r="G5" s="23" t="s">
        <v>10</v>
      </c>
      <c r="H5" s="23"/>
      <c r="I5" s="1">
        <v>1995</v>
      </c>
      <c r="J5" s="23" t="s">
        <v>11</v>
      </c>
      <c r="K5" s="23"/>
      <c r="L5" s="89" t="s">
        <v>47</v>
      </c>
      <c r="M5" s="89"/>
      <c r="N5" s="40"/>
    </row>
    <row r="6" spans="1:14" s="20" customFormat="1" ht="9" customHeight="1">
      <c r="A6" s="16"/>
      <c r="B6" s="16"/>
      <c r="C6" s="16"/>
      <c r="D6" s="16"/>
      <c r="E6" s="16"/>
      <c r="F6" s="17"/>
      <c r="G6" s="18"/>
      <c r="H6" s="18"/>
      <c r="I6" s="18"/>
      <c r="J6" s="18"/>
      <c r="K6" s="18"/>
      <c r="L6" s="18"/>
      <c r="M6" s="19"/>
      <c r="N6" s="18"/>
    </row>
    <row r="7" spans="1:14" s="20" customFormat="1" ht="22.5" customHeight="1">
      <c r="A7" s="90" t="s">
        <v>12</v>
      </c>
      <c r="B7" s="90"/>
      <c r="C7" s="2" t="s">
        <v>48</v>
      </c>
      <c r="D7" s="23" t="s">
        <v>13</v>
      </c>
      <c r="E7" s="64">
        <f>INT(E8/10000)/1440+INT(MOD(E8,10000)/100)/86400+MOD(E8,100)/8640000</f>
        <v>0.0015533564814814817</v>
      </c>
      <c r="F7" s="17"/>
      <c r="G7" s="23" t="s">
        <v>14</v>
      </c>
      <c r="H7" s="23"/>
      <c r="I7" s="2" t="s">
        <v>74</v>
      </c>
      <c r="J7" s="23" t="s">
        <v>15</v>
      </c>
      <c r="K7" s="23"/>
      <c r="L7" s="64">
        <f>INT(L8/10000)/1440+INT(MOD(L8,10000)/100)/86400+MOD(L8,100)/8640000</f>
        <v>0.0033803240740740747</v>
      </c>
      <c r="N7" s="18"/>
    </row>
    <row r="8" spans="1:14" s="20" customFormat="1" ht="23.25" customHeight="1">
      <c r="A8" s="21"/>
      <c r="B8" s="21"/>
      <c r="C8" s="25"/>
      <c r="D8" s="25"/>
      <c r="E8" s="65">
        <v>21421</v>
      </c>
      <c r="F8" s="17"/>
      <c r="G8" s="21"/>
      <c r="H8" s="21"/>
      <c r="I8" s="21"/>
      <c r="J8" s="21"/>
      <c r="K8" s="21"/>
      <c r="L8" s="65">
        <v>45206</v>
      </c>
      <c r="M8" s="26"/>
      <c r="N8" s="41"/>
    </row>
    <row r="9" spans="1:14" s="20" customFormat="1" ht="22.5" customHeight="1">
      <c r="A9" s="90" t="s">
        <v>1</v>
      </c>
      <c r="B9" s="90"/>
      <c r="C9" s="94" t="s">
        <v>99</v>
      </c>
      <c r="D9" s="94"/>
      <c r="E9" s="94"/>
      <c r="G9" s="93" t="s">
        <v>16</v>
      </c>
      <c r="H9" s="93"/>
      <c r="I9" s="64">
        <f>INT(I10/10000)/1440+INT(MOD(I10,10000)/100)/86400+MOD(I10,100)/8640000</f>
        <v>0.0015219907407407406</v>
      </c>
      <c r="J9" s="23" t="s">
        <v>100</v>
      </c>
      <c r="K9" s="23"/>
      <c r="L9" s="64">
        <f>INT(L10/10000)/1440+INT(MOD(L10,10000)/100)/86400+MOD(L10,100)/8640000</f>
        <v>0.0015219907407407406</v>
      </c>
      <c r="N9" s="18"/>
    </row>
    <row r="10" spans="1:14" s="30" customFormat="1" ht="18" customHeight="1">
      <c r="A10" s="21"/>
      <c r="B10" s="21"/>
      <c r="C10" s="28"/>
      <c r="D10" s="28"/>
      <c r="E10" s="28"/>
      <c r="F10" s="28"/>
      <c r="G10" s="21"/>
      <c r="H10" s="21"/>
      <c r="I10" s="65">
        <v>21150</v>
      </c>
      <c r="J10" s="21"/>
      <c r="K10" s="21"/>
      <c r="L10" s="65">
        <v>21150</v>
      </c>
      <c r="M10" s="29"/>
      <c r="N10" s="42"/>
    </row>
    <row r="11" spans="1:14" s="30" customFormat="1" ht="27" customHeight="1">
      <c r="A11" s="96" t="s">
        <v>24</v>
      </c>
      <c r="B11" s="96"/>
      <c r="C11" s="96"/>
      <c r="D11" s="96"/>
      <c r="E11" s="97" t="s">
        <v>18</v>
      </c>
      <c r="F11" s="97"/>
      <c r="G11" s="88" t="s">
        <v>19</v>
      </c>
      <c r="H11" s="88"/>
      <c r="I11" s="48" t="s">
        <v>20</v>
      </c>
      <c r="J11" s="48" t="s">
        <v>21</v>
      </c>
      <c r="K11" s="88" t="s">
        <v>22</v>
      </c>
      <c r="L11" s="88"/>
      <c r="M11" s="48" t="s">
        <v>23</v>
      </c>
      <c r="N11" s="43"/>
    </row>
    <row r="12" spans="6:14" s="30" customFormat="1" ht="9" customHeight="1">
      <c r="F12" s="31"/>
      <c r="N12" s="42"/>
    </row>
    <row r="13" spans="1:19" s="30" customFormat="1" ht="24" customHeight="1">
      <c r="A13" s="32" t="s">
        <v>25</v>
      </c>
      <c r="B13" s="32" t="s">
        <v>26</v>
      </c>
      <c r="C13" s="32" t="s">
        <v>27</v>
      </c>
      <c r="D13" s="32" t="s">
        <v>28</v>
      </c>
      <c r="E13" s="32" t="s">
        <v>12</v>
      </c>
      <c r="F13" s="33" t="s">
        <v>0</v>
      </c>
      <c r="G13" s="100" t="s">
        <v>29</v>
      </c>
      <c r="H13" s="101"/>
      <c r="I13" s="32" t="s">
        <v>30</v>
      </c>
      <c r="J13" s="32" t="s">
        <v>14</v>
      </c>
      <c r="K13" s="100" t="s">
        <v>29</v>
      </c>
      <c r="L13" s="101"/>
      <c r="M13" s="32" t="s">
        <v>30</v>
      </c>
      <c r="N13" s="86" t="s">
        <v>2</v>
      </c>
      <c r="O13" s="86"/>
      <c r="P13" s="87" t="s">
        <v>3</v>
      </c>
      <c r="Q13" s="87"/>
      <c r="R13" s="87" t="s">
        <v>4</v>
      </c>
      <c r="S13" s="87"/>
    </row>
    <row r="14" spans="1:19" ht="15" customHeight="1">
      <c r="A14" s="34">
        <v>1</v>
      </c>
      <c r="B14" s="69">
        <v>40670</v>
      </c>
      <c r="C14" s="70" t="s">
        <v>57</v>
      </c>
      <c r="D14" s="70" t="s">
        <v>42</v>
      </c>
      <c r="E14" s="70" t="s">
        <v>58</v>
      </c>
      <c r="F14" s="71" t="s">
        <v>43</v>
      </c>
      <c r="G14" s="50"/>
      <c r="H14" s="82"/>
      <c r="I14" s="76" t="s">
        <v>72</v>
      </c>
      <c r="J14" s="3"/>
      <c r="K14" s="3"/>
      <c r="L14" s="83"/>
      <c r="M14" s="8"/>
      <c r="N14" s="66">
        <f>E8</f>
        <v>21421</v>
      </c>
      <c r="O14" s="52">
        <f aca="true" t="shared" si="0" ref="O14:O24">INT(N14/10000)/1440+INT(MOD(N14,10000)/100)/86400+MOD(N14,100)/8640000</f>
        <v>0.0015533564814814817</v>
      </c>
      <c r="P14" s="67">
        <f>I10</f>
        <v>21150</v>
      </c>
      <c r="Q14" s="52">
        <f aca="true" t="shared" si="1" ref="Q14:Q24">INT(P14/10000)/1440+INT(MOD(P14,10000)/100)/86400+MOD(P14,100)/8640000</f>
        <v>0.0015219907407407406</v>
      </c>
      <c r="R14" s="68">
        <f>L8</f>
        <v>45206</v>
      </c>
      <c r="S14" s="52">
        <f aca="true" t="shared" si="2" ref="S14:S24">INT(R14/10000)/1440+INT(MOD(R14,10000)/100)/86400+MOD(R14,100)/8640000</f>
        <v>0.0033803240740740747</v>
      </c>
    </row>
    <row r="15" spans="1:19" ht="24" customHeight="1">
      <c r="A15" s="34">
        <v>2</v>
      </c>
      <c r="B15" s="69">
        <v>40677</v>
      </c>
      <c r="C15" s="72" t="s">
        <v>59</v>
      </c>
      <c r="D15" s="70" t="s">
        <v>60</v>
      </c>
      <c r="E15" s="70" t="s">
        <v>50</v>
      </c>
      <c r="F15" s="71" t="s">
        <v>44</v>
      </c>
      <c r="G15" s="50"/>
      <c r="H15" s="82"/>
      <c r="I15" s="77" t="s">
        <v>73</v>
      </c>
      <c r="J15" s="3"/>
      <c r="K15" s="3"/>
      <c r="L15" s="83"/>
      <c r="M15" s="8"/>
      <c r="N15" s="66">
        <f aca="true" t="shared" si="3" ref="N15:N24">N14</f>
        <v>21421</v>
      </c>
      <c r="O15" s="52">
        <f t="shared" si="0"/>
        <v>0.0015533564814814817</v>
      </c>
      <c r="P15" s="68">
        <f aca="true" t="shared" si="4" ref="P15:P24">P14</f>
        <v>21150</v>
      </c>
      <c r="Q15" s="52">
        <f t="shared" si="1"/>
        <v>0.0015219907407407406</v>
      </c>
      <c r="R15" s="68">
        <f aca="true" t="shared" si="5" ref="R15:R24">R14</f>
        <v>45206</v>
      </c>
      <c r="S15" s="52">
        <f t="shared" si="2"/>
        <v>0.0033803240740740747</v>
      </c>
    </row>
    <row r="16" spans="1:19" ht="15" customHeight="1">
      <c r="A16" s="34">
        <v>3</v>
      </c>
      <c r="B16" s="69">
        <v>40691</v>
      </c>
      <c r="C16" s="70" t="s">
        <v>62</v>
      </c>
      <c r="D16" s="70" t="s">
        <v>109</v>
      </c>
      <c r="E16" s="70" t="s">
        <v>48</v>
      </c>
      <c r="F16" s="71" t="s">
        <v>61</v>
      </c>
      <c r="G16" s="50">
        <v>21320</v>
      </c>
      <c r="H16" s="51">
        <f>INT(G16/10000)/1440+INT(MOD(G16,10000)/100)/86400+MOD(G16,100)/8640000</f>
        <v>0.0015416666666666667</v>
      </c>
      <c r="I16" s="76" t="s">
        <v>68</v>
      </c>
      <c r="J16" s="3"/>
      <c r="K16" s="3"/>
      <c r="L16" s="83"/>
      <c r="M16" s="8"/>
      <c r="N16" s="66">
        <f t="shared" si="3"/>
        <v>21421</v>
      </c>
      <c r="O16" s="52">
        <f t="shared" si="0"/>
        <v>0.0015533564814814817</v>
      </c>
      <c r="P16" s="68">
        <f t="shared" si="4"/>
        <v>21150</v>
      </c>
      <c r="Q16" s="52">
        <f t="shared" si="1"/>
        <v>0.0015219907407407406</v>
      </c>
      <c r="R16" s="68">
        <f t="shared" si="5"/>
        <v>45206</v>
      </c>
      <c r="S16" s="52">
        <f t="shared" si="2"/>
        <v>0.0033803240740740747</v>
      </c>
    </row>
    <row r="17" spans="1:19" ht="24" customHeight="1">
      <c r="A17" s="34">
        <v>4</v>
      </c>
      <c r="B17" s="69">
        <v>40698</v>
      </c>
      <c r="C17" s="70" t="s">
        <v>62</v>
      </c>
      <c r="D17" s="70" t="s">
        <v>52</v>
      </c>
      <c r="E17" s="70" t="s">
        <v>48</v>
      </c>
      <c r="F17" s="71" t="s">
        <v>44</v>
      </c>
      <c r="G17" s="50">
        <v>21400</v>
      </c>
      <c r="H17" s="51">
        <f>INT(G17/10000)/1440+INT(MOD(G17,10000)/100)/86400+MOD(G17,100)/8640000</f>
        <v>0.001550925925925926</v>
      </c>
      <c r="I17" s="77" t="s">
        <v>71</v>
      </c>
      <c r="J17" s="3"/>
      <c r="K17" s="3"/>
      <c r="L17" s="83"/>
      <c r="M17" s="3"/>
      <c r="N17" s="66">
        <f t="shared" si="3"/>
        <v>21421</v>
      </c>
      <c r="O17" s="52">
        <f t="shared" si="0"/>
        <v>0.0015533564814814817</v>
      </c>
      <c r="P17" s="68">
        <f t="shared" si="4"/>
        <v>21150</v>
      </c>
      <c r="Q17" s="52">
        <f t="shared" si="1"/>
        <v>0.0015219907407407406</v>
      </c>
      <c r="R17" s="68">
        <f t="shared" si="5"/>
        <v>45206</v>
      </c>
      <c r="S17" s="52">
        <f t="shared" si="2"/>
        <v>0.0033803240740740747</v>
      </c>
    </row>
    <row r="18" spans="1:19" ht="15" customHeight="1">
      <c r="A18" s="34">
        <v>5</v>
      </c>
      <c r="B18" s="69">
        <v>40705</v>
      </c>
      <c r="C18" s="70" t="s">
        <v>63</v>
      </c>
      <c r="D18" s="70" t="s">
        <v>60</v>
      </c>
      <c r="E18" s="70" t="s">
        <v>48</v>
      </c>
      <c r="F18" s="71" t="s">
        <v>61</v>
      </c>
      <c r="G18" s="50">
        <v>21220</v>
      </c>
      <c r="H18" s="51">
        <f>INT(G18/10000)/1440+INT(MOD(G18,10000)/100)/86400+MOD(G18,100)/8640000</f>
        <v>0.0015300925925925927</v>
      </c>
      <c r="I18" s="76" t="s">
        <v>69</v>
      </c>
      <c r="J18" s="3"/>
      <c r="K18" s="3"/>
      <c r="L18" s="84"/>
      <c r="M18" s="8"/>
      <c r="N18" s="66">
        <f t="shared" si="3"/>
        <v>21421</v>
      </c>
      <c r="O18" s="52">
        <f t="shared" si="0"/>
        <v>0.0015533564814814817</v>
      </c>
      <c r="P18" s="68">
        <f t="shared" si="4"/>
        <v>21150</v>
      </c>
      <c r="Q18" s="52">
        <f t="shared" si="1"/>
        <v>0.0015219907407407406</v>
      </c>
      <c r="R18" s="68">
        <f t="shared" si="5"/>
        <v>45206</v>
      </c>
      <c r="S18" s="52">
        <f t="shared" si="2"/>
        <v>0.0033803240740740747</v>
      </c>
    </row>
    <row r="19" spans="1:19" ht="15" customHeight="1">
      <c r="A19" s="34">
        <v>6</v>
      </c>
      <c r="B19" s="73">
        <v>40712</v>
      </c>
      <c r="C19" s="74" t="s">
        <v>64</v>
      </c>
      <c r="D19" s="74" t="s">
        <v>65</v>
      </c>
      <c r="E19" s="74" t="s">
        <v>48</v>
      </c>
      <c r="F19" s="75" t="s">
        <v>61</v>
      </c>
      <c r="G19" s="50">
        <v>21150</v>
      </c>
      <c r="H19" s="51">
        <f>INT(G19/10000)/1440+INT(MOD(G19,10000)/100)/86400+MOD(G19,100)/8640000</f>
        <v>0.0015219907407407406</v>
      </c>
      <c r="I19" s="76" t="s">
        <v>70</v>
      </c>
      <c r="J19" s="3"/>
      <c r="K19" s="3"/>
      <c r="L19" s="84"/>
      <c r="M19" s="8"/>
      <c r="N19" s="66">
        <f t="shared" si="3"/>
        <v>21421</v>
      </c>
      <c r="O19" s="52">
        <f t="shared" si="0"/>
        <v>0.0015533564814814817</v>
      </c>
      <c r="P19" s="68">
        <f t="shared" si="4"/>
        <v>21150</v>
      </c>
      <c r="Q19" s="52">
        <f t="shared" si="1"/>
        <v>0.0015219907407407406</v>
      </c>
      <c r="R19" s="68">
        <f t="shared" si="5"/>
        <v>45206</v>
      </c>
      <c r="S19" s="52">
        <f t="shared" si="2"/>
        <v>0.0033803240740740747</v>
      </c>
    </row>
    <row r="20" spans="1:19" ht="15" customHeight="1">
      <c r="A20" s="34">
        <v>7</v>
      </c>
      <c r="B20" s="69">
        <v>40716</v>
      </c>
      <c r="C20" s="70" t="s">
        <v>66</v>
      </c>
      <c r="D20" s="70" t="s">
        <v>67</v>
      </c>
      <c r="E20" s="70" t="s">
        <v>48</v>
      </c>
      <c r="F20" s="71" t="s">
        <v>61</v>
      </c>
      <c r="G20" s="50">
        <v>21150</v>
      </c>
      <c r="H20" s="51">
        <f>INT(G20/10000)/1440+INT(MOD(G20,10000)/100)/86400+MOD(G20,100)/8640000</f>
        <v>0.0015219907407407406</v>
      </c>
      <c r="I20" s="76" t="s">
        <v>70</v>
      </c>
      <c r="J20" s="3"/>
      <c r="K20" s="3"/>
      <c r="L20" s="84"/>
      <c r="M20" s="8"/>
      <c r="N20" s="66">
        <f t="shared" si="3"/>
        <v>21421</v>
      </c>
      <c r="O20" s="52">
        <f t="shared" si="0"/>
        <v>0.0015533564814814817</v>
      </c>
      <c r="P20" s="68">
        <f t="shared" si="4"/>
        <v>21150</v>
      </c>
      <c r="Q20" s="52">
        <f t="shared" si="1"/>
        <v>0.0015219907407407406</v>
      </c>
      <c r="R20" s="68">
        <f t="shared" si="5"/>
        <v>45206</v>
      </c>
      <c r="S20" s="52">
        <f t="shared" si="2"/>
        <v>0.0033803240740740747</v>
      </c>
    </row>
    <row r="21" spans="1:19" ht="24.75" customHeight="1">
      <c r="A21" s="34">
        <v>8</v>
      </c>
      <c r="B21" s="69">
        <v>40724</v>
      </c>
      <c r="C21" s="70" t="s">
        <v>53</v>
      </c>
      <c r="D21" s="70" t="s">
        <v>54</v>
      </c>
      <c r="E21" s="70"/>
      <c r="F21" s="71" t="s">
        <v>44</v>
      </c>
      <c r="G21" s="50"/>
      <c r="H21" s="82"/>
      <c r="I21" s="3"/>
      <c r="J21" s="3" t="s">
        <v>74</v>
      </c>
      <c r="K21" s="3">
        <v>44200</v>
      </c>
      <c r="L21" s="51">
        <f>INT(K21/10000)/1440+INT(MOD(K21,10000)/100)/86400+MOD(K21,100)/8640000</f>
        <v>0.003263888888888889</v>
      </c>
      <c r="M21" s="77" t="s">
        <v>75</v>
      </c>
      <c r="N21" s="66">
        <f t="shared" si="3"/>
        <v>21421</v>
      </c>
      <c r="O21" s="52">
        <f t="shared" si="0"/>
        <v>0.0015533564814814817</v>
      </c>
      <c r="P21" s="68">
        <f t="shared" si="4"/>
        <v>21150</v>
      </c>
      <c r="Q21" s="52">
        <f t="shared" si="1"/>
        <v>0.0015219907407407406</v>
      </c>
      <c r="R21" s="68">
        <f t="shared" si="5"/>
        <v>45206</v>
      </c>
      <c r="S21" s="52">
        <f t="shared" si="2"/>
        <v>0.0033803240740740747</v>
      </c>
    </row>
    <row r="22" spans="1:19" ht="15" customHeight="1">
      <c r="A22" s="34">
        <v>9</v>
      </c>
      <c r="B22" s="69">
        <v>40745</v>
      </c>
      <c r="C22" s="70" t="s">
        <v>76</v>
      </c>
      <c r="D22" s="70" t="s">
        <v>77</v>
      </c>
      <c r="E22" s="70" t="s">
        <v>48</v>
      </c>
      <c r="F22" s="71" t="s">
        <v>43</v>
      </c>
      <c r="G22" s="50">
        <v>21200</v>
      </c>
      <c r="H22" s="51">
        <f>INT(G22/10000)/1440+INT(MOD(G22,10000)/100)/86400+MOD(G22,100)/8640000</f>
        <v>0.0015277777777777779</v>
      </c>
      <c r="I22" s="76" t="s">
        <v>83</v>
      </c>
      <c r="J22" s="8"/>
      <c r="K22" s="8"/>
      <c r="L22" s="83"/>
      <c r="M22" s="3"/>
      <c r="N22" s="66">
        <f t="shared" si="3"/>
        <v>21421</v>
      </c>
      <c r="O22" s="52">
        <f t="shared" si="0"/>
        <v>0.0015533564814814817</v>
      </c>
      <c r="P22" s="68">
        <f t="shared" si="4"/>
        <v>21150</v>
      </c>
      <c r="Q22" s="52">
        <f t="shared" si="1"/>
        <v>0.0015219907407407406</v>
      </c>
      <c r="R22" s="68">
        <f t="shared" si="5"/>
        <v>45206</v>
      </c>
      <c r="S22" s="52">
        <f t="shared" si="2"/>
        <v>0.0033803240740740747</v>
      </c>
    </row>
    <row r="23" spans="1:19" ht="15" customHeight="1">
      <c r="A23" s="34">
        <v>10</v>
      </c>
      <c r="B23" s="69" t="s">
        <v>78</v>
      </c>
      <c r="C23" s="70" t="s">
        <v>79</v>
      </c>
      <c r="D23" s="70" t="s">
        <v>80</v>
      </c>
      <c r="E23" s="70" t="s">
        <v>48</v>
      </c>
      <c r="F23" s="71" t="s">
        <v>45</v>
      </c>
      <c r="G23" s="50">
        <v>21150</v>
      </c>
      <c r="H23" s="51">
        <f>INT(G23/10000)/1440+INT(MOD(G23,10000)/100)/86400+MOD(G23,100)/8640000</f>
        <v>0.0015219907407407406</v>
      </c>
      <c r="I23" s="76" t="s">
        <v>84</v>
      </c>
      <c r="J23" s="3"/>
      <c r="K23" s="3"/>
      <c r="L23" s="84"/>
      <c r="M23" s="8"/>
      <c r="N23" s="66">
        <f t="shared" si="3"/>
        <v>21421</v>
      </c>
      <c r="O23" s="52">
        <f t="shared" si="0"/>
        <v>0.0015533564814814817</v>
      </c>
      <c r="P23" s="68">
        <f t="shared" si="4"/>
        <v>21150</v>
      </c>
      <c r="Q23" s="52">
        <f t="shared" si="1"/>
        <v>0.0015219907407407406</v>
      </c>
      <c r="R23" s="68">
        <f t="shared" si="5"/>
        <v>45206</v>
      </c>
      <c r="S23" s="52">
        <f t="shared" si="2"/>
        <v>0.0033803240740740747</v>
      </c>
    </row>
    <row r="24" spans="1:19" ht="15" customHeight="1">
      <c r="A24" s="34">
        <v>11</v>
      </c>
      <c r="B24" s="69" t="s">
        <v>81</v>
      </c>
      <c r="C24" s="70" t="s">
        <v>51</v>
      </c>
      <c r="D24" s="70" t="s">
        <v>82</v>
      </c>
      <c r="E24" s="70" t="s">
        <v>48</v>
      </c>
      <c r="F24" s="71" t="s">
        <v>44</v>
      </c>
      <c r="G24" s="50"/>
      <c r="H24" s="51"/>
      <c r="I24" s="76" t="s">
        <v>85</v>
      </c>
      <c r="J24" s="3" t="s">
        <v>5</v>
      </c>
      <c r="K24" s="3"/>
      <c r="L24" s="83"/>
      <c r="M24" s="76" t="s">
        <v>85</v>
      </c>
      <c r="N24" s="66">
        <f t="shared" si="3"/>
        <v>21421</v>
      </c>
      <c r="O24" s="52">
        <f t="shared" si="0"/>
        <v>0.0015533564814814817</v>
      </c>
      <c r="P24" s="68">
        <f t="shared" si="4"/>
        <v>21150</v>
      </c>
      <c r="Q24" s="52">
        <f t="shared" si="1"/>
        <v>0.0015219907407407406</v>
      </c>
      <c r="R24" s="68">
        <f t="shared" si="5"/>
        <v>45206</v>
      </c>
      <c r="S24" s="52">
        <f t="shared" si="2"/>
        <v>0.0033803240740740747</v>
      </c>
    </row>
    <row r="25" spans="1:19" ht="15" customHeight="1">
      <c r="A25" s="34">
        <v>12</v>
      </c>
      <c r="B25" s="69">
        <v>40771</v>
      </c>
      <c r="C25" s="70" t="s">
        <v>111</v>
      </c>
      <c r="D25" s="70" t="s">
        <v>60</v>
      </c>
      <c r="E25" s="70"/>
      <c r="F25" s="71" t="s">
        <v>110</v>
      </c>
      <c r="G25" s="50"/>
      <c r="H25" s="51"/>
      <c r="I25" s="76"/>
      <c r="J25" s="3" t="s">
        <v>74</v>
      </c>
      <c r="K25" s="3"/>
      <c r="L25" s="83"/>
      <c r="M25" s="76"/>
      <c r="N25" s="66"/>
      <c r="O25" s="52"/>
      <c r="P25" s="68"/>
      <c r="Q25" s="52"/>
      <c r="R25" s="68"/>
      <c r="S25" s="52"/>
    </row>
    <row r="26" spans="1:19" ht="15" customHeight="1">
      <c r="A26" s="34">
        <v>13</v>
      </c>
      <c r="B26" s="69">
        <v>40775</v>
      </c>
      <c r="C26" s="70" t="s">
        <v>53</v>
      </c>
      <c r="D26" s="70" t="s">
        <v>86</v>
      </c>
      <c r="E26" s="70" t="s">
        <v>48</v>
      </c>
      <c r="F26" s="71" t="s">
        <v>44</v>
      </c>
      <c r="G26" s="50">
        <v>21400</v>
      </c>
      <c r="H26" s="51">
        <f>INT(G26/10000)/1440+INT(MOD(G26,10000)/100)/86400+MOD(G26,100)/8640000</f>
        <v>0.001550925925925926</v>
      </c>
      <c r="I26" s="76" t="s">
        <v>94</v>
      </c>
      <c r="J26" s="3"/>
      <c r="K26" s="3"/>
      <c r="L26" s="83"/>
      <c r="M26" s="3"/>
      <c r="N26" s="66">
        <f>N24</f>
        <v>21421</v>
      </c>
      <c r="O26" s="52">
        <f aca="true" t="shared" si="6" ref="O26:O39">INT(N26/10000)/1440+INT(MOD(N26,10000)/100)/86400+MOD(N26,100)/8640000</f>
        <v>0.0015533564814814817</v>
      </c>
      <c r="P26" s="68">
        <f>P24</f>
        <v>21150</v>
      </c>
      <c r="Q26" s="52">
        <f aca="true" t="shared" si="7" ref="Q26:Q39">INT(P26/10000)/1440+INT(MOD(P26,10000)/100)/86400+MOD(P26,100)/8640000</f>
        <v>0.0015219907407407406</v>
      </c>
      <c r="R26" s="68">
        <f>R24</f>
        <v>45206</v>
      </c>
      <c r="S26" s="52">
        <f aca="true" t="shared" si="8" ref="S26:S39">INT(R26/10000)/1440+INT(MOD(R26,10000)/100)/86400+MOD(R26,100)/8640000</f>
        <v>0.0033803240740740747</v>
      </c>
    </row>
    <row r="27" spans="1:19" ht="15" customHeight="1">
      <c r="A27" s="34">
        <v>14</v>
      </c>
      <c r="B27" s="69" t="s">
        <v>87</v>
      </c>
      <c r="C27" s="70" t="s">
        <v>49</v>
      </c>
      <c r="D27" s="70" t="s">
        <v>88</v>
      </c>
      <c r="E27" s="70"/>
      <c r="F27" s="71" t="s">
        <v>45</v>
      </c>
      <c r="G27" s="50"/>
      <c r="H27" s="82"/>
      <c r="I27" s="3"/>
      <c r="J27" s="3" t="s">
        <v>74</v>
      </c>
      <c r="K27" s="3"/>
      <c r="L27" s="83"/>
      <c r="M27" s="76" t="s">
        <v>95</v>
      </c>
      <c r="N27" s="66">
        <f aca="true" t="shared" si="9" ref="N27:N39">N26</f>
        <v>21421</v>
      </c>
      <c r="O27" s="52">
        <f t="shared" si="6"/>
        <v>0.0015533564814814817</v>
      </c>
      <c r="P27" s="68">
        <f aca="true" t="shared" si="10" ref="P27:P39">P26</f>
        <v>21150</v>
      </c>
      <c r="Q27" s="52">
        <f t="shared" si="7"/>
        <v>0.0015219907407407406</v>
      </c>
      <c r="R27" s="68">
        <f aca="true" t="shared" si="11" ref="R27:R39">R26</f>
        <v>45206</v>
      </c>
      <c r="S27" s="52">
        <f t="shared" si="8"/>
        <v>0.0033803240740740747</v>
      </c>
    </row>
    <row r="28" spans="1:19" ht="15" customHeight="1">
      <c r="A28" s="34">
        <v>15</v>
      </c>
      <c r="B28" s="69">
        <v>40796</v>
      </c>
      <c r="C28" s="70" t="s">
        <v>89</v>
      </c>
      <c r="D28" s="70" t="s">
        <v>90</v>
      </c>
      <c r="E28" s="70" t="s">
        <v>91</v>
      </c>
      <c r="F28" s="71" t="s">
        <v>44</v>
      </c>
      <c r="G28" s="50"/>
      <c r="H28" s="82"/>
      <c r="I28" s="76" t="s">
        <v>95</v>
      </c>
      <c r="J28" s="3"/>
      <c r="K28" s="3"/>
      <c r="L28" s="83"/>
      <c r="M28" s="3"/>
      <c r="N28" s="66">
        <f t="shared" si="9"/>
        <v>21421</v>
      </c>
      <c r="O28" s="52">
        <f t="shared" si="6"/>
        <v>0.0015533564814814817</v>
      </c>
      <c r="P28" s="68">
        <f t="shared" si="10"/>
        <v>21150</v>
      </c>
      <c r="Q28" s="52">
        <f t="shared" si="7"/>
        <v>0.0015219907407407406</v>
      </c>
      <c r="R28" s="68">
        <f t="shared" si="11"/>
        <v>45206</v>
      </c>
      <c r="S28" s="52">
        <f t="shared" si="8"/>
        <v>0.0033803240740740747</v>
      </c>
    </row>
    <row r="29" spans="1:19" ht="27" customHeight="1">
      <c r="A29" s="34">
        <v>16</v>
      </c>
      <c r="B29" s="69">
        <v>40803</v>
      </c>
      <c r="C29" s="70" t="s">
        <v>92</v>
      </c>
      <c r="D29" s="70" t="s">
        <v>93</v>
      </c>
      <c r="E29" s="70" t="s">
        <v>48</v>
      </c>
      <c r="F29" s="71" t="s">
        <v>45</v>
      </c>
      <c r="G29" s="50">
        <v>21200</v>
      </c>
      <c r="H29" s="51">
        <f>INT(G29/10000)/1440+INT(MOD(G29,10000)/100)/86400+MOD(G29,100)/8640000</f>
        <v>0.0015277777777777779</v>
      </c>
      <c r="I29" s="77" t="s">
        <v>96</v>
      </c>
      <c r="J29" s="3" t="s">
        <v>5</v>
      </c>
      <c r="K29" s="3"/>
      <c r="L29" s="83"/>
      <c r="M29" s="77" t="s">
        <v>96</v>
      </c>
      <c r="N29" s="66">
        <f t="shared" si="9"/>
        <v>21421</v>
      </c>
      <c r="O29" s="52">
        <f t="shared" si="6"/>
        <v>0.0015533564814814817</v>
      </c>
      <c r="P29" s="68">
        <f t="shared" si="10"/>
        <v>21150</v>
      </c>
      <c r="Q29" s="52">
        <f t="shared" si="7"/>
        <v>0.0015219907407407406</v>
      </c>
      <c r="R29" s="68">
        <f t="shared" si="11"/>
        <v>45206</v>
      </c>
      <c r="S29" s="52">
        <f t="shared" si="8"/>
        <v>0.0033803240740740747</v>
      </c>
    </row>
    <row r="30" spans="1:19" ht="15" customHeight="1">
      <c r="A30" s="34">
        <v>17</v>
      </c>
      <c r="B30" s="4"/>
      <c r="C30" s="3"/>
      <c r="D30" s="3"/>
      <c r="E30" s="3"/>
      <c r="F30" s="5"/>
      <c r="G30" s="50"/>
      <c r="H30" s="82"/>
      <c r="I30" s="3"/>
      <c r="J30" s="3"/>
      <c r="K30" s="3"/>
      <c r="L30" s="83"/>
      <c r="M30" s="3"/>
      <c r="N30" s="66">
        <f t="shared" si="9"/>
        <v>21421</v>
      </c>
      <c r="O30" s="52">
        <f t="shared" si="6"/>
        <v>0.0015533564814814817</v>
      </c>
      <c r="P30" s="68">
        <f t="shared" si="10"/>
        <v>21150</v>
      </c>
      <c r="Q30" s="52">
        <f t="shared" si="7"/>
        <v>0.0015219907407407406</v>
      </c>
      <c r="R30" s="68">
        <f t="shared" si="11"/>
        <v>45206</v>
      </c>
      <c r="S30" s="52">
        <f t="shared" si="8"/>
        <v>0.0033803240740740747</v>
      </c>
    </row>
    <row r="31" spans="1:19" ht="15" customHeight="1">
      <c r="A31" s="34">
        <v>18</v>
      </c>
      <c r="B31" s="4"/>
      <c r="C31" s="3"/>
      <c r="D31" s="3"/>
      <c r="E31" s="3"/>
      <c r="F31" s="5"/>
      <c r="G31" s="50"/>
      <c r="H31" s="82"/>
      <c r="I31" s="3"/>
      <c r="J31" s="3"/>
      <c r="K31" s="3"/>
      <c r="L31" s="83"/>
      <c r="M31" s="3"/>
      <c r="N31" s="66">
        <f t="shared" si="9"/>
        <v>21421</v>
      </c>
      <c r="O31" s="52">
        <f t="shared" si="6"/>
        <v>0.0015533564814814817</v>
      </c>
      <c r="P31" s="68">
        <f t="shared" si="10"/>
        <v>21150</v>
      </c>
      <c r="Q31" s="52">
        <f t="shared" si="7"/>
        <v>0.0015219907407407406</v>
      </c>
      <c r="R31" s="68">
        <f t="shared" si="11"/>
        <v>45206</v>
      </c>
      <c r="S31" s="52">
        <f t="shared" si="8"/>
        <v>0.0033803240740740747</v>
      </c>
    </row>
    <row r="32" spans="1:19" ht="15" customHeight="1">
      <c r="A32" s="34">
        <v>19</v>
      </c>
      <c r="B32" s="4"/>
      <c r="C32" s="3"/>
      <c r="D32" s="3"/>
      <c r="E32" s="3"/>
      <c r="F32" s="5"/>
      <c r="G32" s="50"/>
      <c r="H32" s="82"/>
      <c r="I32" s="3"/>
      <c r="J32" s="3"/>
      <c r="K32" s="3"/>
      <c r="L32" s="83"/>
      <c r="M32" s="3"/>
      <c r="N32" s="66">
        <f t="shared" si="9"/>
        <v>21421</v>
      </c>
      <c r="O32" s="52">
        <f t="shared" si="6"/>
        <v>0.0015533564814814817</v>
      </c>
      <c r="P32" s="68">
        <f t="shared" si="10"/>
        <v>21150</v>
      </c>
      <c r="Q32" s="52">
        <f t="shared" si="7"/>
        <v>0.0015219907407407406</v>
      </c>
      <c r="R32" s="68">
        <f t="shared" si="11"/>
        <v>45206</v>
      </c>
      <c r="S32" s="52">
        <f t="shared" si="8"/>
        <v>0.0033803240740740747</v>
      </c>
    </row>
    <row r="33" spans="1:19" ht="15" customHeight="1">
      <c r="A33" s="34">
        <v>20</v>
      </c>
      <c r="B33" s="4"/>
      <c r="C33" s="3"/>
      <c r="D33" s="3"/>
      <c r="E33" s="3"/>
      <c r="F33" s="5"/>
      <c r="G33" s="50"/>
      <c r="H33" s="82"/>
      <c r="I33" s="3" t="s">
        <v>5</v>
      </c>
      <c r="J33" s="3"/>
      <c r="K33" s="3"/>
      <c r="L33" s="83"/>
      <c r="M33" s="3"/>
      <c r="N33" s="66">
        <f t="shared" si="9"/>
        <v>21421</v>
      </c>
      <c r="O33" s="52">
        <f t="shared" si="6"/>
        <v>0.0015533564814814817</v>
      </c>
      <c r="P33" s="68">
        <f t="shared" si="10"/>
        <v>21150</v>
      </c>
      <c r="Q33" s="52">
        <f t="shared" si="7"/>
        <v>0.0015219907407407406</v>
      </c>
      <c r="R33" s="68">
        <f t="shared" si="11"/>
        <v>45206</v>
      </c>
      <c r="S33" s="52">
        <f t="shared" si="8"/>
        <v>0.0033803240740740747</v>
      </c>
    </row>
    <row r="34" spans="1:19" ht="15" customHeight="1">
      <c r="A34" s="34">
        <v>21</v>
      </c>
      <c r="B34" s="4"/>
      <c r="C34" s="3"/>
      <c r="D34" s="3"/>
      <c r="E34" s="3"/>
      <c r="F34" s="5"/>
      <c r="G34" s="50"/>
      <c r="H34" s="82"/>
      <c r="I34" s="3"/>
      <c r="J34" s="3"/>
      <c r="K34" s="3"/>
      <c r="L34" s="83"/>
      <c r="M34" s="3"/>
      <c r="N34" s="66">
        <f t="shared" si="9"/>
        <v>21421</v>
      </c>
      <c r="O34" s="52">
        <f t="shared" si="6"/>
        <v>0.0015533564814814817</v>
      </c>
      <c r="P34" s="68">
        <f t="shared" si="10"/>
        <v>21150</v>
      </c>
      <c r="Q34" s="52">
        <f t="shared" si="7"/>
        <v>0.0015219907407407406</v>
      </c>
      <c r="R34" s="68">
        <f t="shared" si="11"/>
        <v>45206</v>
      </c>
      <c r="S34" s="52">
        <f t="shared" si="8"/>
        <v>0.0033803240740740747</v>
      </c>
    </row>
    <row r="35" spans="1:19" ht="15" customHeight="1">
      <c r="A35" s="34">
        <v>22</v>
      </c>
      <c r="B35" s="4"/>
      <c r="C35" s="3"/>
      <c r="D35" s="3"/>
      <c r="E35" s="3"/>
      <c r="F35" s="5"/>
      <c r="G35" s="50"/>
      <c r="H35" s="82"/>
      <c r="I35" s="3"/>
      <c r="J35" s="3"/>
      <c r="K35" s="3"/>
      <c r="L35" s="83"/>
      <c r="M35" s="3"/>
      <c r="N35" s="66">
        <f t="shared" si="9"/>
        <v>21421</v>
      </c>
      <c r="O35" s="52">
        <f t="shared" si="6"/>
        <v>0.0015533564814814817</v>
      </c>
      <c r="P35" s="68">
        <f t="shared" si="10"/>
        <v>21150</v>
      </c>
      <c r="Q35" s="52">
        <f t="shared" si="7"/>
        <v>0.0015219907407407406</v>
      </c>
      <c r="R35" s="68">
        <f t="shared" si="11"/>
        <v>45206</v>
      </c>
      <c r="S35" s="52">
        <f t="shared" si="8"/>
        <v>0.0033803240740740747</v>
      </c>
    </row>
    <row r="36" spans="1:19" ht="15" customHeight="1">
      <c r="A36" s="34">
        <v>23</v>
      </c>
      <c r="B36" s="4"/>
      <c r="C36" s="3"/>
      <c r="D36" s="3"/>
      <c r="E36" s="3"/>
      <c r="F36" s="5"/>
      <c r="G36" s="50"/>
      <c r="H36" s="82"/>
      <c r="I36" s="3"/>
      <c r="J36" s="3"/>
      <c r="K36" s="3"/>
      <c r="L36" s="83"/>
      <c r="M36" s="3"/>
      <c r="N36" s="66">
        <f t="shared" si="9"/>
        <v>21421</v>
      </c>
      <c r="O36" s="52">
        <f t="shared" si="6"/>
        <v>0.0015533564814814817</v>
      </c>
      <c r="P36" s="68">
        <f t="shared" si="10"/>
        <v>21150</v>
      </c>
      <c r="Q36" s="52">
        <f t="shared" si="7"/>
        <v>0.0015219907407407406</v>
      </c>
      <c r="R36" s="68">
        <f t="shared" si="11"/>
        <v>45206</v>
      </c>
      <c r="S36" s="52">
        <f t="shared" si="8"/>
        <v>0.0033803240740740747</v>
      </c>
    </row>
    <row r="37" spans="1:19" ht="15" customHeight="1">
      <c r="A37" s="34">
        <v>24</v>
      </c>
      <c r="B37" s="4"/>
      <c r="C37" s="3"/>
      <c r="D37" s="3"/>
      <c r="E37" s="3"/>
      <c r="F37" s="5"/>
      <c r="G37" s="50"/>
      <c r="H37" s="82"/>
      <c r="I37" s="3"/>
      <c r="J37" s="3"/>
      <c r="K37" s="3"/>
      <c r="L37" s="83"/>
      <c r="M37" s="3"/>
      <c r="N37" s="66">
        <f t="shared" si="9"/>
        <v>21421</v>
      </c>
      <c r="O37" s="52">
        <f t="shared" si="6"/>
        <v>0.0015533564814814817</v>
      </c>
      <c r="P37" s="68">
        <f t="shared" si="10"/>
        <v>21150</v>
      </c>
      <c r="Q37" s="52">
        <f t="shared" si="7"/>
        <v>0.0015219907407407406</v>
      </c>
      <c r="R37" s="68">
        <f t="shared" si="11"/>
        <v>45206</v>
      </c>
      <c r="S37" s="52">
        <f t="shared" si="8"/>
        <v>0.0033803240740740747</v>
      </c>
    </row>
    <row r="38" spans="1:19" ht="15" customHeight="1">
      <c r="A38" s="34">
        <v>25</v>
      </c>
      <c r="B38" s="4"/>
      <c r="C38" s="3"/>
      <c r="D38" s="3"/>
      <c r="E38" s="3"/>
      <c r="F38" s="5"/>
      <c r="G38" s="50"/>
      <c r="H38" s="82"/>
      <c r="I38" s="3"/>
      <c r="J38" s="3"/>
      <c r="K38" s="3"/>
      <c r="L38" s="83"/>
      <c r="M38" s="3"/>
      <c r="N38" s="66">
        <f t="shared" si="9"/>
        <v>21421</v>
      </c>
      <c r="O38" s="52">
        <f t="shared" si="6"/>
        <v>0.0015533564814814817</v>
      </c>
      <c r="P38" s="68">
        <f t="shared" si="10"/>
        <v>21150</v>
      </c>
      <c r="Q38" s="52">
        <f t="shared" si="7"/>
        <v>0.0015219907407407406</v>
      </c>
      <c r="R38" s="68">
        <f t="shared" si="11"/>
        <v>45206</v>
      </c>
      <c r="S38" s="52">
        <f t="shared" si="8"/>
        <v>0.0033803240740740747</v>
      </c>
    </row>
    <row r="39" spans="1:19" ht="15" customHeight="1">
      <c r="A39" s="34">
        <v>26</v>
      </c>
      <c r="B39" s="4"/>
      <c r="C39" s="3"/>
      <c r="D39" s="3"/>
      <c r="E39" s="3"/>
      <c r="F39" s="5"/>
      <c r="G39" s="50"/>
      <c r="H39" s="82"/>
      <c r="I39" s="3"/>
      <c r="J39" s="3"/>
      <c r="K39" s="3"/>
      <c r="L39" s="83"/>
      <c r="M39" s="3"/>
      <c r="N39" s="66">
        <f t="shared" si="9"/>
        <v>21421</v>
      </c>
      <c r="O39" s="52">
        <f t="shared" si="6"/>
        <v>0.0015533564814814817</v>
      </c>
      <c r="P39" s="68">
        <f t="shared" si="10"/>
        <v>21150</v>
      </c>
      <c r="Q39" s="52">
        <f t="shared" si="7"/>
        <v>0.0015219907407407406</v>
      </c>
      <c r="R39" s="68">
        <f t="shared" si="11"/>
        <v>45206</v>
      </c>
      <c r="S39" s="52">
        <f t="shared" si="8"/>
        <v>0.0033803240740740747</v>
      </c>
    </row>
    <row r="40" ht="9" customHeight="1">
      <c r="N40" s="44"/>
    </row>
    <row r="41" spans="1:14" s="30" customFormat="1" ht="22.5" customHeight="1">
      <c r="A41" s="90" t="s">
        <v>31</v>
      </c>
      <c r="B41" s="90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6"/>
    </row>
    <row r="42" spans="3:14" s="30" customFormat="1" ht="11.25"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6"/>
    </row>
    <row r="43" ht="9" customHeight="1">
      <c r="N43" s="44"/>
    </row>
    <row r="44" spans="1:14" s="30" customFormat="1" ht="22.5" customHeight="1">
      <c r="A44" s="90" t="s">
        <v>32</v>
      </c>
      <c r="B44" s="90"/>
      <c r="C44" s="99" t="s">
        <v>108</v>
      </c>
      <c r="D44" s="99"/>
      <c r="E44" s="99"/>
      <c r="F44" s="99"/>
      <c r="G44" s="23" t="s">
        <v>33</v>
      </c>
      <c r="H44" s="23"/>
      <c r="I44" s="95" t="s">
        <v>55</v>
      </c>
      <c r="J44" s="95"/>
      <c r="K44" s="95"/>
      <c r="L44" s="95"/>
      <c r="M44" s="95"/>
      <c r="N44" s="7"/>
    </row>
    <row r="45" ht="9" customHeight="1">
      <c r="N45" s="44"/>
    </row>
    <row r="46" ht="9" customHeight="1">
      <c r="N46" s="44"/>
    </row>
    <row r="47" ht="9" customHeight="1">
      <c r="N47" s="44"/>
    </row>
    <row r="48" ht="12.75">
      <c r="N48" s="44"/>
    </row>
    <row r="49" spans="1:14" ht="15.75">
      <c r="A49" s="39" t="s">
        <v>104</v>
      </c>
      <c r="L49" s="44"/>
      <c r="N49" s="14"/>
    </row>
    <row r="50" spans="12:14" ht="9" customHeight="1">
      <c r="L50" s="44"/>
      <c r="N50" s="14"/>
    </row>
    <row r="51" spans="1:12" s="30" customFormat="1" ht="24" customHeight="1">
      <c r="A51" s="90" t="s">
        <v>105</v>
      </c>
      <c r="B51" s="90"/>
      <c r="C51" s="110"/>
      <c r="D51" s="110"/>
      <c r="E51" s="110"/>
      <c r="F51" s="110"/>
      <c r="G51" s="110"/>
      <c r="H51" s="110"/>
      <c r="I51" s="110"/>
      <c r="J51" s="110"/>
      <c r="K51" s="110"/>
      <c r="L51" s="6"/>
    </row>
    <row r="52" spans="3:14" ht="9" customHeight="1">
      <c r="C52" s="110"/>
      <c r="D52" s="110"/>
      <c r="E52" s="110"/>
      <c r="F52" s="110"/>
      <c r="G52" s="110"/>
      <c r="H52" s="110"/>
      <c r="I52" s="110"/>
      <c r="J52" s="110"/>
      <c r="K52" s="110"/>
      <c r="L52" s="6"/>
      <c r="N52" s="14"/>
    </row>
    <row r="53" spans="12:14" ht="9" customHeight="1">
      <c r="L53" s="44"/>
      <c r="N53" s="14"/>
    </row>
    <row r="54" spans="1:12" s="30" customFormat="1" ht="24" customHeight="1">
      <c r="A54" s="90" t="s">
        <v>106</v>
      </c>
      <c r="B54" s="90"/>
      <c r="C54" s="111"/>
      <c r="D54" s="111"/>
      <c r="E54" s="111"/>
      <c r="F54" s="111"/>
      <c r="G54" s="23" t="s">
        <v>107</v>
      </c>
      <c r="H54" s="112"/>
      <c r="I54" s="112"/>
      <c r="J54" s="112"/>
      <c r="K54" s="112"/>
      <c r="L54" s="7"/>
    </row>
    <row r="55" ht="12.75">
      <c r="N55" s="44"/>
    </row>
    <row r="56" ht="12.75">
      <c r="N56" s="44"/>
    </row>
    <row r="57" ht="12.75">
      <c r="N57" s="44"/>
    </row>
    <row r="58" ht="12.75">
      <c r="N58" s="44"/>
    </row>
    <row r="59" ht="12.75">
      <c r="N59" s="44"/>
    </row>
    <row r="60" ht="12.75">
      <c r="N60" s="44"/>
    </row>
    <row r="61" ht="12.75">
      <c r="N61" s="44"/>
    </row>
  </sheetData>
  <sheetProtection/>
  <mergeCells count="28">
    <mergeCell ref="A51:B51"/>
    <mergeCell ref="C51:K52"/>
    <mergeCell ref="A54:B54"/>
    <mergeCell ref="C54:F54"/>
    <mergeCell ref="H54:K54"/>
    <mergeCell ref="I44:M44"/>
    <mergeCell ref="C41:M42"/>
    <mergeCell ref="A44:B44"/>
    <mergeCell ref="C44:F44"/>
    <mergeCell ref="K13:L13"/>
    <mergeCell ref="G13:H13"/>
    <mergeCell ref="G11:H11"/>
    <mergeCell ref="A11:D11"/>
    <mergeCell ref="E11:F11"/>
    <mergeCell ref="A41:B41"/>
    <mergeCell ref="A3:D3"/>
    <mergeCell ref="E3:L3"/>
    <mergeCell ref="A5:B5"/>
    <mergeCell ref="A7:B7"/>
    <mergeCell ref="L5:M5"/>
    <mergeCell ref="G9:H9"/>
    <mergeCell ref="C9:E9"/>
    <mergeCell ref="N13:O13"/>
    <mergeCell ref="P13:Q13"/>
    <mergeCell ref="R13:S13"/>
    <mergeCell ref="K11:L11"/>
    <mergeCell ref="C5:E5"/>
    <mergeCell ref="A9:B9"/>
  </mergeCells>
  <printOptions/>
  <pageMargins left="0.61" right="0.6" top="0.5905511811023623" bottom="0.49" header="0.48" footer="0.41"/>
  <pageSetup fitToHeight="1" fitToWidth="1" horizontalDpi="300" verticalDpi="3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="75" zoomScaleNormal="75" zoomScalePageLayoutView="0" workbookViewId="0" topLeftCell="A10">
      <selection activeCell="A3" sqref="A3:D3"/>
    </sheetView>
  </sheetViews>
  <sheetFormatPr defaultColWidth="11.421875" defaultRowHeight="12.75"/>
  <cols>
    <col min="1" max="1" width="3.7109375" style="14" customWidth="1"/>
    <col min="2" max="2" width="11.7109375" style="14" customWidth="1"/>
    <col min="3" max="3" width="18.7109375" style="14" customWidth="1"/>
    <col min="4" max="4" width="28.7109375" style="14" customWidth="1"/>
    <col min="5" max="5" width="24.8515625" style="14" customWidth="1"/>
    <col min="6" max="6" width="6.7109375" style="38" customWidth="1"/>
    <col min="7" max="7" width="13.28125" style="14" customWidth="1"/>
    <col min="8" max="8" width="12.8515625" style="14" customWidth="1"/>
    <col min="9" max="10" width="24.8515625" style="14" customWidth="1"/>
    <col min="11" max="12" width="12.7109375" style="14" customWidth="1"/>
    <col min="13" max="13" width="24.7109375" style="14" customWidth="1"/>
    <col min="14" max="16384" width="11.421875" style="14" customWidth="1"/>
  </cols>
  <sheetData>
    <row r="1" spans="1:14" ht="12.75">
      <c r="A1" s="11" t="s">
        <v>6</v>
      </c>
      <c r="B1" s="11"/>
      <c r="C1" s="11"/>
      <c r="D1" s="11"/>
      <c r="E1" s="11"/>
      <c r="F1" s="12"/>
      <c r="G1" s="11"/>
      <c r="H1" s="11"/>
      <c r="I1" s="11" t="s">
        <v>5</v>
      </c>
      <c r="J1" s="11"/>
      <c r="K1" s="11"/>
      <c r="L1" s="11"/>
      <c r="M1" s="13" t="s">
        <v>7</v>
      </c>
      <c r="N1" s="40"/>
    </row>
    <row r="2" spans="1:13" ht="9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9"/>
    </row>
    <row r="3" spans="1:13" s="15" customFormat="1" ht="51" customHeight="1">
      <c r="A3" s="91" t="s">
        <v>34</v>
      </c>
      <c r="B3" s="91"/>
      <c r="C3" s="91"/>
      <c r="D3" s="91"/>
      <c r="E3" s="109" t="s">
        <v>114</v>
      </c>
      <c r="F3" s="103"/>
      <c r="G3" s="103"/>
      <c r="H3" s="103"/>
      <c r="I3" s="103"/>
      <c r="J3" s="103"/>
      <c r="K3" s="103"/>
      <c r="L3" s="49"/>
      <c r="M3" s="46">
        <f>'Plan Muster'!M3</f>
        <v>2011</v>
      </c>
    </row>
    <row r="4" spans="1:13" s="20" customFormat="1" ht="9" customHeight="1">
      <c r="A4" s="16"/>
      <c r="B4" s="16"/>
      <c r="C4" s="16"/>
      <c r="D4" s="16"/>
      <c r="E4" s="16"/>
      <c r="F4" s="17"/>
      <c r="G4" s="18"/>
      <c r="H4" s="18"/>
      <c r="I4" s="18"/>
      <c r="J4" s="18"/>
      <c r="K4" s="18"/>
      <c r="L4" s="18"/>
      <c r="M4" s="19"/>
    </row>
    <row r="5" spans="1:13" s="20" customFormat="1" ht="22.5" customHeight="1">
      <c r="A5" s="90" t="s">
        <v>9</v>
      </c>
      <c r="B5" s="90"/>
      <c r="C5" s="102" t="str">
        <f>'Plan Muster'!C5</f>
        <v>Laib Lea</v>
      </c>
      <c r="D5" s="102"/>
      <c r="E5" s="102"/>
      <c r="F5" s="17"/>
      <c r="G5" s="23" t="s">
        <v>10</v>
      </c>
      <c r="H5" s="23"/>
      <c r="I5" s="24">
        <f>'Plan Muster'!I5</f>
        <v>1995</v>
      </c>
      <c r="J5" s="23" t="s">
        <v>11</v>
      </c>
      <c r="K5" s="102" t="str">
        <f>'Plan Muster'!L5</f>
        <v>TV Amriswil</v>
      </c>
      <c r="L5" s="102"/>
      <c r="M5" s="102"/>
    </row>
    <row r="6" spans="1:13" s="20" customFormat="1" ht="9" customHeight="1">
      <c r="A6" s="16"/>
      <c r="B6" s="16"/>
      <c r="C6" s="16"/>
      <c r="D6" s="16"/>
      <c r="E6" s="16"/>
      <c r="F6" s="17"/>
      <c r="G6" s="18"/>
      <c r="H6" s="18"/>
      <c r="I6" s="18"/>
      <c r="J6" s="18"/>
      <c r="K6" s="18"/>
      <c r="L6" s="18"/>
      <c r="M6" s="19"/>
    </row>
    <row r="7" spans="1:13" s="20" customFormat="1" ht="22.5" customHeight="1">
      <c r="A7" s="90" t="s">
        <v>12</v>
      </c>
      <c r="B7" s="90"/>
      <c r="C7" s="22" t="str">
        <f>'Plan Muster'!C7</f>
        <v>800m</v>
      </c>
      <c r="D7" s="23" t="s">
        <v>102</v>
      </c>
      <c r="E7" s="64">
        <f>INT(E8/10000)/1440+INT(MOD(E8,10000)/100)/86400+MOD(E8,100)/8640000</f>
        <v>0</v>
      </c>
      <c r="F7" s="17"/>
      <c r="G7" s="23" t="s">
        <v>14</v>
      </c>
      <c r="H7" s="23"/>
      <c r="I7" s="22" t="str">
        <f>'Plan Muster'!I7</f>
        <v>1500m</v>
      </c>
      <c r="J7" s="23" t="s">
        <v>102</v>
      </c>
      <c r="K7" s="64">
        <f>INT(K8/10000)/1440+INT(MOD(K8,10000)/100)/86400+MOD(K8,100)/8640000</f>
        <v>0</v>
      </c>
      <c r="L7" s="21"/>
      <c r="M7" s="20" t="s">
        <v>5</v>
      </c>
    </row>
    <row r="8" spans="1:13" s="20" customFormat="1" ht="18.75" customHeight="1">
      <c r="A8" s="21"/>
      <c r="B8" s="21"/>
      <c r="C8" s="25"/>
      <c r="D8" s="25"/>
      <c r="E8" s="65"/>
      <c r="F8" s="17"/>
      <c r="G8" s="21"/>
      <c r="H8" s="21"/>
      <c r="I8" s="21"/>
      <c r="J8" s="21"/>
      <c r="K8" s="65"/>
      <c r="L8" s="21"/>
      <c r="M8" s="26"/>
    </row>
    <row r="9" spans="1:12" s="20" customFormat="1" ht="22.5" customHeight="1">
      <c r="A9" s="90" t="s">
        <v>35</v>
      </c>
      <c r="B9" s="90"/>
      <c r="C9" s="106" t="str">
        <f>'Plan Muster'!C9</f>
        <v>EYOF, SM Gold Freiluft</v>
      </c>
      <c r="D9" s="106"/>
      <c r="E9" s="106"/>
      <c r="F9" s="93" t="s">
        <v>16</v>
      </c>
      <c r="G9" s="93"/>
      <c r="H9" s="93"/>
      <c r="I9" s="78">
        <f>INT(I10/10000)/1440+INT(MOD(I10,10000)/100)/86400+MOD(I10,100)/8640000</f>
        <v>0.0015219907407407406</v>
      </c>
      <c r="J9" s="23" t="str">
        <f>'Plan Muster'!J9</f>
        <v>Zielsetzung 2011
</v>
      </c>
      <c r="K9" s="78">
        <f>INT(K10/10000)/1440+INT(MOD(K10,10000)/100)/86400+MOD(K10,100)/8640000</f>
        <v>0.0015219907407407406</v>
      </c>
      <c r="L9" s="27"/>
    </row>
    <row r="10" spans="1:13" s="30" customFormat="1" ht="16.5" customHeight="1">
      <c r="A10" s="21"/>
      <c r="B10" s="21"/>
      <c r="C10" s="28"/>
      <c r="D10" s="28"/>
      <c r="E10" s="28"/>
      <c r="F10" s="28"/>
      <c r="G10" s="21"/>
      <c r="H10" s="21"/>
      <c r="I10" s="28">
        <f>'Plan Muster'!I10</f>
        <v>21150</v>
      </c>
      <c r="J10" s="21"/>
      <c r="K10" s="28">
        <f>'Plan Muster'!L10</f>
        <v>21150</v>
      </c>
      <c r="L10" s="21"/>
      <c r="M10" s="29"/>
    </row>
    <row r="11" spans="1:13" s="30" customFormat="1" ht="27" customHeight="1">
      <c r="A11" s="96" t="s">
        <v>37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</row>
    <row r="12" s="30" customFormat="1" ht="9" customHeight="1">
      <c r="F12" s="31"/>
    </row>
    <row r="13" spans="1:13" s="30" customFormat="1" ht="24" customHeight="1">
      <c r="A13" s="32" t="s">
        <v>25</v>
      </c>
      <c r="B13" s="32" t="s">
        <v>26</v>
      </c>
      <c r="C13" s="32" t="s">
        <v>27</v>
      </c>
      <c r="D13" s="32" t="s">
        <v>28</v>
      </c>
      <c r="E13" s="32" t="s">
        <v>12</v>
      </c>
      <c r="F13" s="33" t="s">
        <v>0</v>
      </c>
      <c r="G13" s="100" t="s">
        <v>38</v>
      </c>
      <c r="H13" s="101"/>
      <c r="I13" s="32" t="s">
        <v>39</v>
      </c>
      <c r="J13" s="32" t="s">
        <v>14</v>
      </c>
      <c r="K13" s="100" t="s">
        <v>38</v>
      </c>
      <c r="L13" s="101"/>
      <c r="M13" s="32" t="s">
        <v>39</v>
      </c>
    </row>
    <row r="14" spans="1:13" ht="15" customHeight="1">
      <c r="A14" s="34">
        <v>1</v>
      </c>
      <c r="B14" s="35">
        <f>'Plan Muster'!B14:F39</f>
        <v>40670</v>
      </c>
      <c r="C14" s="36" t="str">
        <f>'Plan Muster'!C14</f>
        <v>Gammertingen / DE</v>
      </c>
      <c r="D14" s="36" t="str">
        <f>'Plan Muster'!D14</f>
        <v>IBL Länderkampf</v>
      </c>
      <c r="E14" s="36" t="str">
        <f>'Plan Muster'!E14</f>
        <v>400m</v>
      </c>
      <c r="F14" s="37" t="str">
        <f>'Plan Muster'!F14</f>
        <v>C</v>
      </c>
      <c r="G14" s="50"/>
      <c r="H14" s="51"/>
      <c r="I14" s="55">
        <v>60.94</v>
      </c>
      <c r="J14" s="36">
        <f>'Plan Muster'!J14</f>
        <v>0</v>
      </c>
      <c r="K14" s="50"/>
      <c r="L14" s="51"/>
      <c r="M14" s="3"/>
    </row>
    <row r="15" spans="1:13" ht="15" customHeight="1">
      <c r="A15" s="34">
        <v>2</v>
      </c>
      <c r="B15" s="35">
        <f>'Plan Muster'!B15:F40</f>
        <v>40677</v>
      </c>
      <c r="C15" s="36" t="str">
        <f>'Plan Muster'!C15</f>
        <v>Willisau</v>
      </c>
      <c r="D15" s="36" t="str">
        <f>'Plan Muster'!D15</f>
        <v>Meeting</v>
      </c>
      <c r="E15" s="36" t="str">
        <f>'Plan Muster'!E15</f>
        <v>1000m</v>
      </c>
      <c r="F15" s="37" t="str">
        <f>'Plan Muster'!F15</f>
        <v>B</v>
      </c>
      <c r="G15" s="50"/>
      <c r="H15" s="51"/>
      <c r="I15" s="55" t="s">
        <v>112</v>
      </c>
      <c r="J15" s="36">
        <f>'Plan Muster'!J15</f>
        <v>0</v>
      </c>
      <c r="K15" s="50"/>
      <c r="L15" s="51"/>
      <c r="M15" s="8"/>
    </row>
    <row r="16" spans="1:13" ht="15" customHeight="1">
      <c r="A16" s="34">
        <v>3</v>
      </c>
      <c r="B16" s="35">
        <f>'Plan Muster'!B16:F41</f>
        <v>40691</v>
      </c>
      <c r="C16" s="36" t="str">
        <f>'Plan Muster'!C16</f>
        <v>Genf</v>
      </c>
      <c r="D16" s="36" t="str">
        <f>'Plan Muster'!D16</f>
        <v>Swiss Meeting</v>
      </c>
      <c r="E16" s="36" t="str">
        <f>'Plan Muster'!E16</f>
        <v>800m</v>
      </c>
      <c r="F16" s="37" t="str">
        <f>'Plan Muster'!F16</f>
        <v>Q</v>
      </c>
      <c r="G16" s="50">
        <v>21590</v>
      </c>
      <c r="H16" s="51">
        <f>INT(G16/10000)/1440+INT(MOD(G16,10000)/100)/86400+MOD(G16,100)/8640000</f>
        <v>0.0015729166666666667</v>
      </c>
      <c r="I16" s="3"/>
      <c r="J16" s="36">
        <f>'Plan Muster'!J16</f>
        <v>0</v>
      </c>
      <c r="K16" s="50"/>
      <c r="L16" s="51"/>
      <c r="M16" s="3"/>
    </row>
    <row r="17" spans="1:13" ht="15" customHeight="1">
      <c r="A17" s="34">
        <v>4</v>
      </c>
      <c r="B17" s="35">
        <f>'Plan Muster'!B17:F42</f>
        <v>40698</v>
      </c>
      <c r="C17" s="36" t="str">
        <f>'Plan Muster'!C17</f>
        <v>Genf</v>
      </c>
      <c r="D17" s="36" t="str">
        <f>'Plan Muster'!D17</f>
        <v>SVM Nationalliga A</v>
      </c>
      <c r="E17" s="36" t="str">
        <f>'Plan Muster'!E17</f>
        <v>800m</v>
      </c>
      <c r="F17" s="37" t="str">
        <f>'Plan Muster'!F17</f>
        <v>B</v>
      </c>
      <c r="G17" s="50">
        <v>21548</v>
      </c>
      <c r="H17" s="51">
        <f>INT(G17/10000)/1440+INT(MOD(G17,10000)/100)/86400+MOD(G17,100)/8640000</f>
        <v>0.0015680555555555556</v>
      </c>
      <c r="I17" s="3"/>
      <c r="J17" s="36">
        <f>'Plan Muster'!J17</f>
        <v>0</v>
      </c>
      <c r="K17" s="50"/>
      <c r="L17" s="51"/>
      <c r="M17" s="3"/>
    </row>
    <row r="18" spans="1:13" ht="15" customHeight="1">
      <c r="A18" s="34">
        <v>5</v>
      </c>
      <c r="B18" s="35">
        <f>'Plan Muster'!B18:F43</f>
        <v>40705</v>
      </c>
      <c r="C18" s="36" t="str">
        <f>'Plan Muster'!C18</f>
        <v>Zofingen</v>
      </c>
      <c r="D18" s="36" t="str">
        <f>'Plan Muster'!D18</f>
        <v>Meeting</v>
      </c>
      <c r="E18" s="36" t="str">
        <f>'Plan Muster'!E18</f>
        <v>800m</v>
      </c>
      <c r="F18" s="37" t="str">
        <f>'Plan Muster'!F18</f>
        <v>Q</v>
      </c>
      <c r="G18" s="50">
        <v>21365</v>
      </c>
      <c r="H18" s="51">
        <f>INT(G18/10000)/1440+INT(MOD(G18,10000)/100)/86400+MOD(G18,100)/8640000</f>
        <v>0.001546875</v>
      </c>
      <c r="I18" s="3"/>
      <c r="J18" s="36">
        <f>'Plan Muster'!J18</f>
        <v>0</v>
      </c>
      <c r="K18" s="50"/>
      <c r="L18" s="51"/>
      <c r="M18" s="3"/>
    </row>
    <row r="19" spans="1:13" ht="15" customHeight="1">
      <c r="A19" s="34">
        <v>6</v>
      </c>
      <c r="B19" s="35">
        <f>'Plan Muster'!B19:F44</f>
        <v>40712</v>
      </c>
      <c r="C19" s="36" t="str">
        <f>'Plan Muster'!C19</f>
        <v>Schweinfurt / DE</v>
      </c>
      <c r="D19" s="36" t="str">
        <f>'Plan Muster'!D19</f>
        <v>Jugendgala</v>
      </c>
      <c r="E19" s="36" t="str">
        <f>'Plan Muster'!E19</f>
        <v>800m</v>
      </c>
      <c r="F19" s="37" t="str">
        <f>'Plan Muster'!F19</f>
        <v>Q</v>
      </c>
      <c r="G19" s="50">
        <v>21264</v>
      </c>
      <c r="H19" s="51">
        <f>INT(G19/10000)/1440+INT(MOD(G19,10000)/100)/86400+MOD(G19,100)/8640000</f>
        <v>0.0015351851851851852</v>
      </c>
      <c r="I19" s="3"/>
      <c r="J19" s="36">
        <f>'Plan Muster'!J19</f>
        <v>0</v>
      </c>
      <c r="K19" s="50"/>
      <c r="L19" s="51"/>
      <c r="M19" s="3"/>
    </row>
    <row r="20" spans="1:13" ht="15" customHeight="1">
      <c r="A20" s="34">
        <v>7</v>
      </c>
      <c r="B20" s="35">
        <f>'Plan Muster'!B20:F45</f>
        <v>40716</v>
      </c>
      <c r="C20" s="36" t="str">
        <f>'Plan Muster'!C20</f>
        <v>Freienbach</v>
      </c>
      <c r="D20" s="36" t="str">
        <f>'Plan Muster'!D20</f>
        <v>Abendmeeting</v>
      </c>
      <c r="E20" s="36" t="str">
        <f>'Plan Muster'!E20</f>
        <v>800m</v>
      </c>
      <c r="F20" s="37" t="str">
        <f>'Plan Muster'!F20</f>
        <v>Q</v>
      </c>
      <c r="G20" s="50">
        <v>21520</v>
      </c>
      <c r="H20" s="51">
        <f>INT(G20/10000)/1440+INT(MOD(G20,10000)/100)/86400+MOD(G20,100)/8640000</f>
        <v>0.0015648148148148149</v>
      </c>
      <c r="I20" s="3"/>
      <c r="J20" s="36">
        <f>'Plan Muster'!J20</f>
        <v>0</v>
      </c>
      <c r="K20" s="50"/>
      <c r="L20" s="51"/>
      <c r="M20" s="3"/>
    </row>
    <row r="21" spans="1:13" ht="15" customHeight="1">
      <c r="A21" s="34">
        <v>8</v>
      </c>
      <c r="B21" s="35">
        <f>'Plan Muster'!B21:F46</f>
        <v>40724</v>
      </c>
      <c r="C21" s="36" t="str">
        <f>'Plan Muster'!C21</f>
        <v>Lausanne</v>
      </c>
      <c r="D21" s="36" t="str">
        <f>'Plan Muster'!D21</f>
        <v>Athletissima</v>
      </c>
      <c r="E21" s="36">
        <f>'Plan Muster'!E21</f>
        <v>0</v>
      </c>
      <c r="F21" s="37" t="str">
        <f>'Plan Muster'!F21</f>
        <v>B</v>
      </c>
      <c r="G21" s="50"/>
      <c r="H21" s="51"/>
      <c r="I21" s="3"/>
      <c r="J21" s="36" t="str">
        <f>'Plan Muster'!J21</f>
        <v>1500m</v>
      </c>
      <c r="K21" s="50">
        <v>44496</v>
      </c>
      <c r="L21" s="51">
        <f>INT(K21/10000)/1440+INT(MOD(K21,10000)/100)/86400+MOD(K21,100)/8640000</f>
        <v>0.003298148148148148</v>
      </c>
      <c r="M21" s="8"/>
    </row>
    <row r="22" spans="1:13" ht="15" customHeight="1">
      <c r="A22" s="34">
        <v>9</v>
      </c>
      <c r="B22" s="35">
        <f>'Plan Muster'!B22:F47</f>
        <v>40745</v>
      </c>
      <c r="C22" s="36" t="str">
        <f>'Plan Muster'!C22</f>
        <v>Luzern</v>
      </c>
      <c r="D22" s="36" t="str">
        <f>'Plan Muster'!D22</f>
        <v>Spitzenleichtathletik</v>
      </c>
      <c r="E22" s="36" t="str">
        <f>'Plan Muster'!E22</f>
        <v>800m</v>
      </c>
      <c r="F22" s="37" t="str">
        <f>'Plan Muster'!F22</f>
        <v>C</v>
      </c>
      <c r="G22" s="50"/>
      <c r="H22" s="51"/>
      <c r="I22" s="3"/>
      <c r="J22" s="36">
        <f>'Plan Muster'!J22</f>
        <v>0</v>
      </c>
      <c r="K22" s="50"/>
      <c r="L22" s="51"/>
      <c r="M22" s="3"/>
    </row>
    <row r="23" spans="1:13" ht="15" customHeight="1">
      <c r="A23" s="34">
        <v>10</v>
      </c>
      <c r="B23" s="35" t="str">
        <f>'Plan Muster'!B23:F47</f>
        <v>24.-29.07.11</v>
      </c>
      <c r="C23" s="36" t="str">
        <f>'Plan Muster'!C23</f>
        <v>Trabzon</v>
      </c>
      <c r="D23" s="36" t="str">
        <f>'Plan Muster'!D23</f>
        <v>EYOF</v>
      </c>
      <c r="E23" s="36" t="str">
        <f>'Plan Muster'!E23</f>
        <v>800m</v>
      </c>
      <c r="F23" s="37" t="str">
        <f>'Plan Muster'!F23</f>
        <v>A</v>
      </c>
      <c r="G23" s="50"/>
      <c r="H23" s="51"/>
      <c r="I23" s="3"/>
      <c r="J23" s="36">
        <f>'Plan Muster'!J23</f>
        <v>0</v>
      </c>
      <c r="K23" s="50"/>
      <c r="L23" s="51"/>
      <c r="M23" s="3"/>
    </row>
    <row r="24" spans="1:13" ht="15" customHeight="1">
      <c r="A24" s="34">
        <v>11</v>
      </c>
      <c r="B24" s="35" t="str">
        <f>'Plan Muster'!B24:F47</f>
        <v>05.-06.08.11</v>
      </c>
      <c r="C24" s="36" t="str">
        <f>'Plan Muster'!C24</f>
        <v>Basel</v>
      </c>
      <c r="D24" s="36" t="str">
        <f>'Plan Muster'!D24</f>
        <v>SM Aktive</v>
      </c>
      <c r="E24" s="36" t="str">
        <f>'Plan Muster'!E24</f>
        <v>800m</v>
      </c>
      <c r="F24" s="37" t="str">
        <f>'Plan Muster'!F24</f>
        <v>B</v>
      </c>
      <c r="G24" s="50">
        <v>21725</v>
      </c>
      <c r="H24" s="51">
        <f>INT(G24/10000)/1440+INT(MOD(G24,10000)/100)/86400+MOD(G24,100)/8640000</f>
        <v>0.0015885416666666667</v>
      </c>
      <c r="I24" s="3"/>
      <c r="J24" s="36" t="str">
        <f>'Plan Muster'!J24</f>
        <v> </v>
      </c>
      <c r="K24" s="50"/>
      <c r="L24" s="51"/>
      <c r="M24" s="3"/>
    </row>
    <row r="25" spans="1:13" ht="15" customHeight="1">
      <c r="A25" s="34">
        <v>12</v>
      </c>
      <c r="B25" s="35">
        <f>'Plan Muster'!B25:F48</f>
        <v>40771</v>
      </c>
      <c r="C25" s="36" t="str">
        <f>'Plan Muster'!C25</f>
        <v>Regensdorf</v>
      </c>
      <c r="D25" s="36" t="str">
        <f>'Plan Muster'!D25</f>
        <v>Meeting</v>
      </c>
      <c r="E25" s="36">
        <f>'Plan Muster'!E25</f>
        <v>0</v>
      </c>
      <c r="F25" s="37" t="str">
        <f>'Plan Muster'!F25</f>
        <v>V</v>
      </c>
      <c r="G25" s="50"/>
      <c r="H25" s="51"/>
      <c r="I25" s="3"/>
      <c r="J25" s="36" t="str">
        <f>'Plan Muster'!J25</f>
        <v>1500m</v>
      </c>
      <c r="K25" s="50">
        <v>45078</v>
      </c>
      <c r="L25" s="51">
        <f>INT(K25/10000)/1440+INT(MOD(K25,10000)/100)/86400+MOD(K25,100)/8640000</f>
        <v>0.0033655092592592595</v>
      </c>
      <c r="M25" s="3"/>
    </row>
    <row r="26" spans="1:13" ht="15" customHeight="1">
      <c r="A26" s="34">
        <v>13</v>
      </c>
      <c r="B26" s="35">
        <f>'Plan Muster'!B26:F47</f>
        <v>40775</v>
      </c>
      <c r="C26" s="36" t="str">
        <f>'Plan Muster'!C26</f>
        <v>Lausanne</v>
      </c>
      <c r="D26" s="36" t="str">
        <f>'Plan Muster'!D26</f>
        <v>SVM U20 </v>
      </c>
      <c r="E26" s="36" t="str">
        <f>'Plan Muster'!E26</f>
        <v>800m</v>
      </c>
      <c r="F26" s="37" t="str">
        <f>'Plan Muster'!F26</f>
        <v>B</v>
      </c>
      <c r="G26" s="50">
        <v>21747</v>
      </c>
      <c r="H26" s="51">
        <f>INT(G26/10000)/1440+INT(MOD(G26,10000)/100)/86400+MOD(G26,100)/8640000</f>
        <v>0.001591087962962963</v>
      </c>
      <c r="I26" s="3"/>
      <c r="J26" s="36">
        <f>'Plan Muster'!J26</f>
        <v>0</v>
      </c>
      <c r="K26" s="50"/>
      <c r="L26" s="51"/>
      <c r="M26" s="3"/>
    </row>
    <row r="27" spans="1:13" ht="15" customHeight="1">
      <c r="A27" s="34">
        <v>14</v>
      </c>
      <c r="B27" s="35" t="str">
        <f>'Plan Muster'!B27:F46</f>
        <v>03.-04.09.11</v>
      </c>
      <c r="C27" s="36" t="str">
        <f>'Plan Muster'!C27</f>
        <v>Frauenfeld</v>
      </c>
      <c r="D27" s="36" t="str">
        <f>'Plan Muster'!D27</f>
        <v>SM U18</v>
      </c>
      <c r="E27" s="36">
        <f>'Plan Muster'!E27</f>
        <v>0</v>
      </c>
      <c r="F27" s="37" t="str">
        <f>'Plan Muster'!F27</f>
        <v>A</v>
      </c>
      <c r="G27" s="50"/>
      <c r="H27" s="51"/>
      <c r="I27" s="3"/>
      <c r="J27" s="36" t="str">
        <f>'Plan Muster'!J27</f>
        <v>1500m</v>
      </c>
      <c r="K27" s="50">
        <v>44673</v>
      </c>
      <c r="L27" s="51">
        <f>INT(K27/10000)/1440+INT(MOD(K27,10000)/100)/86400+MOD(K27,100)/8640000</f>
        <v>0.003318634259259259</v>
      </c>
      <c r="M27" s="3"/>
    </row>
    <row r="28" spans="1:13" ht="15" customHeight="1">
      <c r="A28" s="34">
        <v>15</v>
      </c>
      <c r="B28" s="35">
        <f>'Plan Muster'!B28:F47</f>
        <v>40796</v>
      </c>
      <c r="C28" s="36" t="str">
        <f>'Plan Muster'!C28</f>
        <v>Delèmont</v>
      </c>
      <c r="D28" s="36" t="str">
        <f>'Plan Muster'!D28</f>
        <v>SM Staffel</v>
      </c>
      <c r="E28" s="36" t="str">
        <f>'Plan Muster'!E28</f>
        <v>3x1000m </v>
      </c>
      <c r="F28" s="37" t="str">
        <f>'Plan Muster'!F28</f>
        <v>B</v>
      </c>
      <c r="G28" s="50"/>
      <c r="H28" s="51"/>
      <c r="I28" s="3"/>
      <c r="J28" s="36">
        <f>'Plan Muster'!J28</f>
        <v>0</v>
      </c>
      <c r="K28" s="50"/>
      <c r="L28" s="51"/>
      <c r="M28" s="3"/>
    </row>
    <row r="29" spans="1:13" ht="15" customHeight="1">
      <c r="A29" s="34">
        <v>16</v>
      </c>
      <c r="B29" s="35">
        <f>'Plan Muster'!B29:F48</f>
        <v>40803</v>
      </c>
      <c r="C29" s="36" t="str">
        <f>'Plan Muster'!C29</f>
        <v>Castellon / ESP</v>
      </c>
      <c r="D29" s="36" t="str">
        <f>'Plan Muster'!D29</f>
        <v>ECCC U20</v>
      </c>
      <c r="E29" s="36" t="str">
        <f>'Plan Muster'!E29</f>
        <v>800m</v>
      </c>
      <c r="F29" s="37" t="str">
        <f>'Plan Muster'!F29</f>
        <v>A</v>
      </c>
      <c r="G29" s="50">
        <v>22230</v>
      </c>
      <c r="H29" s="51">
        <f>INT(G29/10000)/1440+INT(MOD(G29,10000)/100)/86400+MOD(G29,100)/8640000</f>
        <v>0.0016469907407407407</v>
      </c>
      <c r="I29" s="3"/>
      <c r="J29" s="36" t="str">
        <f>'Plan Muster'!J29</f>
        <v> </v>
      </c>
      <c r="K29" s="50"/>
      <c r="L29" s="51"/>
      <c r="M29" s="3"/>
    </row>
    <row r="30" spans="1:13" ht="15" customHeight="1">
      <c r="A30" s="34">
        <v>17</v>
      </c>
      <c r="B30" s="35">
        <f>'Plan Muster'!B30:F55</f>
        <v>0</v>
      </c>
      <c r="C30" s="36">
        <f>'Plan Muster'!C30</f>
        <v>0</v>
      </c>
      <c r="D30" s="36">
        <f>'Plan Muster'!D30</f>
        <v>0</v>
      </c>
      <c r="E30" s="36">
        <f>'Plan Muster'!E30</f>
        <v>0</v>
      </c>
      <c r="F30" s="37">
        <f>'Plan Muster'!F30</f>
        <v>0</v>
      </c>
      <c r="G30" s="50"/>
      <c r="H30" s="51"/>
      <c r="I30" s="3"/>
      <c r="J30" s="36">
        <f>'Plan Muster'!J30</f>
        <v>0</v>
      </c>
      <c r="K30" s="50"/>
      <c r="L30" s="51"/>
      <c r="M30" s="3"/>
    </row>
    <row r="31" spans="1:13" ht="15" customHeight="1">
      <c r="A31" s="34">
        <v>18</v>
      </c>
      <c r="B31" s="35">
        <f>'Plan Muster'!B31:F56</f>
        <v>0</v>
      </c>
      <c r="C31" s="36">
        <f>'Plan Muster'!C31</f>
        <v>0</v>
      </c>
      <c r="D31" s="36">
        <f>'Plan Muster'!D31</f>
        <v>0</v>
      </c>
      <c r="E31" s="36">
        <f>'Plan Muster'!E31</f>
        <v>0</v>
      </c>
      <c r="F31" s="37">
        <f>'Plan Muster'!F31</f>
        <v>0</v>
      </c>
      <c r="G31" s="50"/>
      <c r="H31" s="51"/>
      <c r="I31" s="3"/>
      <c r="J31" s="36">
        <f>'Plan Muster'!J31</f>
        <v>0</v>
      </c>
      <c r="K31" s="50"/>
      <c r="L31" s="51"/>
      <c r="M31" s="3"/>
    </row>
    <row r="32" spans="1:13" ht="15" customHeight="1">
      <c r="A32" s="34">
        <v>19</v>
      </c>
      <c r="B32" s="35">
        <f>'Plan Muster'!B32:F57</f>
        <v>0</v>
      </c>
      <c r="C32" s="36">
        <f>'Plan Muster'!C32</f>
        <v>0</v>
      </c>
      <c r="D32" s="36">
        <f>'Plan Muster'!D32</f>
        <v>0</v>
      </c>
      <c r="E32" s="36">
        <f>'Plan Muster'!E32</f>
        <v>0</v>
      </c>
      <c r="F32" s="37">
        <f>'Plan Muster'!F32</f>
        <v>0</v>
      </c>
      <c r="G32" s="50"/>
      <c r="H32" s="51"/>
      <c r="I32" s="3"/>
      <c r="J32" s="36">
        <f>'Plan Muster'!J32</f>
        <v>0</v>
      </c>
      <c r="K32" s="50"/>
      <c r="L32" s="51"/>
      <c r="M32" s="3"/>
    </row>
    <row r="33" spans="1:13" ht="15" customHeight="1">
      <c r="A33" s="34">
        <v>20</v>
      </c>
      <c r="B33" s="35">
        <f>'Plan Muster'!B33:F58</f>
        <v>0</v>
      </c>
      <c r="C33" s="36">
        <f>'Plan Muster'!C33</f>
        <v>0</v>
      </c>
      <c r="D33" s="36">
        <f>'Plan Muster'!D33</f>
        <v>0</v>
      </c>
      <c r="E33" s="36">
        <f>'Plan Muster'!E33</f>
        <v>0</v>
      </c>
      <c r="F33" s="37">
        <f>'Plan Muster'!F33</f>
        <v>0</v>
      </c>
      <c r="G33" s="50"/>
      <c r="H33" s="51"/>
      <c r="I33" s="3"/>
      <c r="J33" s="36">
        <f>'Plan Muster'!J33</f>
        <v>0</v>
      </c>
      <c r="K33" s="50"/>
      <c r="L33" s="51"/>
      <c r="M33" s="3"/>
    </row>
    <row r="34" spans="1:13" ht="15" customHeight="1">
      <c r="A34" s="34">
        <v>21</v>
      </c>
      <c r="B34" s="35">
        <f>'Plan Muster'!B34:F59</f>
        <v>0</v>
      </c>
      <c r="C34" s="36">
        <f>'Plan Muster'!C34</f>
        <v>0</v>
      </c>
      <c r="D34" s="36">
        <f>'Plan Muster'!D34</f>
        <v>0</v>
      </c>
      <c r="E34" s="36">
        <f>'Plan Muster'!E34</f>
        <v>0</v>
      </c>
      <c r="F34" s="37">
        <f>'Plan Muster'!F34</f>
        <v>0</v>
      </c>
      <c r="G34" s="50"/>
      <c r="H34" s="51"/>
      <c r="I34" s="3"/>
      <c r="J34" s="36">
        <f>'Plan Muster'!J34</f>
        <v>0</v>
      </c>
      <c r="K34" s="50"/>
      <c r="L34" s="51"/>
      <c r="M34" s="3"/>
    </row>
    <row r="35" spans="1:13" ht="15" customHeight="1">
      <c r="A35" s="34">
        <v>22</v>
      </c>
      <c r="B35" s="35">
        <f>'Plan Muster'!B35:F60</f>
        <v>0</v>
      </c>
      <c r="C35" s="36">
        <f>'Plan Muster'!C35</f>
        <v>0</v>
      </c>
      <c r="D35" s="36">
        <f>'Plan Muster'!D35</f>
        <v>0</v>
      </c>
      <c r="E35" s="36">
        <f>'Plan Muster'!E35</f>
        <v>0</v>
      </c>
      <c r="F35" s="37">
        <f>'Plan Muster'!F35</f>
        <v>0</v>
      </c>
      <c r="G35" s="50"/>
      <c r="H35" s="51"/>
      <c r="I35" s="3"/>
      <c r="J35" s="36">
        <f>'Plan Muster'!J35</f>
        <v>0</v>
      </c>
      <c r="K35" s="50"/>
      <c r="L35" s="51"/>
      <c r="M35" s="3"/>
    </row>
    <row r="36" spans="1:13" ht="15" customHeight="1">
      <c r="A36" s="34">
        <v>23</v>
      </c>
      <c r="B36" s="35">
        <f>'Plan Muster'!B36:F61</f>
        <v>0</v>
      </c>
      <c r="C36" s="36">
        <f>'Plan Muster'!C36</f>
        <v>0</v>
      </c>
      <c r="D36" s="36">
        <f>'Plan Muster'!D36</f>
        <v>0</v>
      </c>
      <c r="E36" s="36">
        <f>'Plan Muster'!E36</f>
        <v>0</v>
      </c>
      <c r="F36" s="37">
        <f>'Plan Muster'!F36</f>
        <v>0</v>
      </c>
      <c r="G36" s="50"/>
      <c r="H36" s="51"/>
      <c r="I36" s="3"/>
      <c r="J36" s="36">
        <f>'Plan Muster'!J36</f>
        <v>0</v>
      </c>
      <c r="K36" s="50"/>
      <c r="L36" s="51"/>
      <c r="M36" s="3"/>
    </row>
    <row r="37" spans="1:13" ht="15" customHeight="1">
      <c r="A37" s="34">
        <v>24</v>
      </c>
      <c r="B37" s="35">
        <f>'Plan Muster'!B37:F62</f>
        <v>0</v>
      </c>
      <c r="C37" s="36">
        <f>'Plan Muster'!C37</f>
        <v>0</v>
      </c>
      <c r="D37" s="36">
        <f>'Plan Muster'!D37</f>
        <v>0</v>
      </c>
      <c r="E37" s="36">
        <f>'Plan Muster'!E37</f>
        <v>0</v>
      </c>
      <c r="F37" s="37">
        <f>'Plan Muster'!F37</f>
        <v>0</v>
      </c>
      <c r="G37" s="50"/>
      <c r="H37" s="51"/>
      <c r="I37" s="3"/>
      <c r="J37" s="36">
        <f>'Plan Muster'!J37</f>
        <v>0</v>
      </c>
      <c r="K37" s="50"/>
      <c r="L37" s="51"/>
      <c r="M37" s="3"/>
    </row>
    <row r="38" spans="1:13" ht="15" customHeight="1">
      <c r="A38" s="34">
        <v>25</v>
      </c>
      <c r="B38" s="35">
        <f>'Plan Muster'!B38:F63</f>
        <v>0</v>
      </c>
      <c r="C38" s="36">
        <f>'Plan Muster'!C38</f>
        <v>0</v>
      </c>
      <c r="D38" s="36">
        <f>'Plan Muster'!D38</f>
        <v>0</v>
      </c>
      <c r="E38" s="36">
        <f>'Plan Muster'!E38</f>
        <v>0</v>
      </c>
      <c r="F38" s="37">
        <f>'Plan Muster'!F38</f>
        <v>0</v>
      </c>
      <c r="G38" s="50"/>
      <c r="H38" s="51"/>
      <c r="I38" s="3"/>
      <c r="J38" s="36">
        <f>'Plan Muster'!J38</f>
        <v>0</v>
      </c>
      <c r="K38" s="50"/>
      <c r="L38" s="51"/>
      <c r="M38" s="3"/>
    </row>
    <row r="39" spans="1:13" ht="15" customHeight="1">
      <c r="A39" s="34">
        <v>26</v>
      </c>
      <c r="B39" s="35">
        <f>'Plan Muster'!B39:F64</f>
        <v>0</v>
      </c>
      <c r="C39" s="36">
        <f>'Plan Muster'!C39</f>
        <v>0</v>
      </c>
      <c r="D39" s="36">
        <f>'Plan Muster'!D39</f>
        <v>0</v>
      </c>
      <c r="E39" s="36">
        <f>'Plan Muster'!E39</f>
        <v>0</v>
      </c>
      <c r="F39" s="37">
        <f>'Plan Muster'!F39</f>
        <v>0</v>
      </c>
      <c r="G39" s="50"/>
      <c r="H39" s="51"/>
      <c r="I39" s="3"/>
      <c r="J39" s="36">
        <f>'Plan Muster'!J39</f>
        <v>0</v>
      </c>
      <c r="K39" s="50"/>
      <c r="L39" s="51"/>
      <c r="M39" s="3"/>
    </row>
    <row r="40" ht="9" customHeight="1" thickBot="1"/>
    <row r="41" spans="3:8" ht="21" customHeight="1" thickBot="1">
      <c r="C41" s="47"/>
      <c r="D41" s="104" t="s">
        <v>97</v>
      </c>
      <c r="E41" s="105"/>
      <c r="G41" s="104" t="s">
        <v>98</v>
      </c>
      <c r="H41" s="105"/>
    </row>
    <row r="42" spans="4:8" ht="15.75" customHeight="1">
      <c r="D42" s="57">
        <f>G19</f>
        <v>21264</v>
      </c>
      <c r="E42" s="58">
        <f>INT(D42/10000)/1440+INT(MOD(D42,10000)/100)/86400+MOD(D42,100)/8640000</f>
        <v>0.0015351851851851852</v>
      </c>
      <c r="G42" s="62">
        <f>D42</f>
        <v>21264</v>
      </c>
      <c r="H42" s="58">
        <f aca="true" t="shared" si="0" ref="H42:H47">INT(G42/10000)/1440+INT(MOD(G42,10000)/100)/86400+MOD(G42,100)/8640000</f>
        <v>0.0015351851851851852</v>
      </c>
    </row>
    <row r="43" spans="4:8" ht="15.75" customHeight="1">
      <c r="D43" s="53">
        <f>G18</f>
        <v>21365</v>
      </c>
      <c r="E43" s="56">
        <f>INT(D43/10000)/1440+INT(MOD(D43,10000)/100)/86400+MOD(D43,100)/8640000</f>
        <v>0.001546875</v>
      </c>
      <c r="G43" s="61">
        <f>D43</f>
        <v>21365</v>
      </c>
      <c r="H43" s="56">
        <f t="shared" si="0"/>
        <v>0.001546875</v>
      </c>
    </row>
    <row r="44" spans="4:8" ht="15.75" customHeight="1" thickBot="1">
      <c r="D44" s="54">
        <f>G20</f>
        <v>21520</v>
      </c>
      <c r="E44" s="59">
        <f>INT(D44/10000)/1440+INT(MOD(D44,10000)/100)/86400+MOD(D44,100)/8640000</f>
        <v>0.0015648148148148149</v>
      </c>
      <c r="G44" s="61">
        <f>D44</f>
        <v>21520</v>
      </c>
      <c r="H44" s="56">
        <f t="shared" si="0"/>
        <v>0.0015648148148148149</v>
      </c>
    </row>
    <row r="45" spans="4:8" ht="15.75" customHeight="1" thickBot="1">
      <c r="D45" s="60">
        <f>SUM(D42:D44)/3</f>
        <v>21383</v>
      </c>
      <c r="E45" s="63">
        <f>INT(D45/10000)/1440+INT(MOD(D45,10000)/100)/86400+MOD(D45,100)/8640000</f>
        <v>0.0015489583333333334</v>
      </c>
      <c r="G45" s="53">
        <f>G17</f>
        <v>21548</v>
      </c>
      <c r="H45" s="56">
        <f t="shared" si="0"/>
        <v>0.0015680555555555556</v>
      </c>
    </row>
    <row r="46" spans="7:8" ht="15.75" customHeight="1" thickBot="1">
      <c r="G46" s="54">
        <f>G16</f>
        <v>21590</v>
      </c>
      <c r="H46" s="59">
        <f t="shared" si="0"/>
        <v>0.0015729166666666667</v>
      </c>
    </row>
    <row r="47" spans="7:8" ht="15.75" customHeight="1" thickBot="1">
      <c r="G47" s="60">
        <f>SUM(G42:G46)/5</f>
        <v>21457.4</v>
      </c>
      <c r="H47" s="63">
        <f t="shared" si="0"/>
        <v>0.0015575694444444448</v>
      </c>
    </row>
    <row r="48" ht="9" customHeight="1"/>
    <row r="49" spans="1:13" s="30" customFormat="1" ht="22.5" customHeight="1">
      <c r="A49" s="90" t="s">
        <v>31</v>
      </c>
      <c r="B49" s="90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</row>
    <row r="50" spans="3:13" s="30" customFormat="1" ht="11.25"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</row>
    <row r="51" ht="9" customHeight="1"/>
    <row r="52" spans="1:13" s="30" customFormat="1" ht="22.5" customHeight="1">
      <c r="A52" s="90" t="s">
        <v>32</v>
      </c>
      <c r="B52" s="90"/>
      <c r="C52" s="99" t="s">
        <v>5</v>
      </c>
      <c r="D52" s="99"/>
      <c r="E52" s="99"/>
      <c r="F52" s="99"/>
      <c r="G52" s="23" t="s">
        <v>33</v>
      </c>
      <c r="H52" s="23"/>
      <c r="I52" s="95" t="s">
        <v>5</v>
      </c>
      <c r="J52" s="95"/>
      <c r="K52" s="95"/>
      <c r="L52" s="95"/>
      <c r="M52" s="95"/>
    </row>
  </sheetData>
  <sheetProtection/>
  <mergeCells count="19">
    <mergeCell ref="G13:H13"/>
    <mergeCell ref="K13:L13"/>
    <mergeCell ref="A11:M11"/>
    <mergeCell ref="I52:M52"/>
    <mergeCell ref="D41:E41"/>
    <mergeCell ref="G41:H41"/>
    <mergeCell ref="A52:B52"/>
    <mergeCell ref="C52:F52"/>
    <mergeCell ref="A49:B49"/>
    <mergeCell ref="C49:M50"/>
    <mergeCell ref="A3:D3"/>
    <mergeCell ref="E3:K3"/>
    <mergeCell ref="K5:M5"/>
    <mergeCell ref="A5:B5"/>
    <mergeCell ref="C5:E5"/>
    <mergeCell ref="F9:H9"/>
    <mergeCell ref="A7:B7"/>
    <mergeCell ref="A9:B9"/>
    <mergeCell ref="C9:E9"/>
  </mergeCells>
  <printOptions/>
  <pageMargins left="0.61" right="0.6" top="0.5905511811023623" bottom="0.49" header="0.48" footer="0.4"/>
  <pageSetup fitToHeight="1" fitToWidth="1" horizontalDpi="300" verticalDpi="300" orientation="landscape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"/>
  <sheetViews>
    <sheetView zoomScale="75" zoomScaleNormal="75" zoomScalePageLayoutView="0" workbookViewId="0" topLeftCell="A21">
      <selection activeCell="M24" sqref="M24"/>
    </sheetView>
  </sheetViews>
  <sheetFormatPr defaultColWidth="11.421875" defaultRowHeight="12.75"/>
  <cols>
    <col min="1" max="1" width="3.7109375" style="14" customWidth="1"/>
    <col min="2" max="2" width="11.7109375" style="14" customWidth="1"/>
    <col min="3" max="3" width="18.7109375" style="14" customWidth="1"/>
    <col min="4" max="4" width="28.7109375" style="14" customWidth="1"/>
    <col min="5" max="5" width="20.7109375" style="14" customWidth="1"/>
    <col min="6" max="6" width="6.7109375" style="38" customWidth="1"/>
    <col min="7" max="7" width="20.7109375" style="14" customWidth="1"/>
    <col min="8" max="8" width="24.7109375" style="14" customWidth="1"/>
    <col min="9" max="10" width="20.7109375" style="14" customWidth="1"/>
    <col min="11" max="12" width="12.7109375" style="14" customWidth="1"/>
    <col min="13" max="16384" width="11.421875" style="14" customWidth="1"/>
  </cols>
  <sheetData>
    <row r="1" spans="1:12" ht="12.75">
      <c r="A1" s="11" t="s">
        <v>40</v>
      </c>
      <c r="B1" s="11"/>
      <c r="C1" s="11"/>
      <c r="D1" s="11"/>
      <c r="E1" s="11"/>
      <c r="F1" s="12"/>
      <c r="G1" s="11"/>
      <c r="H1" s="11"/>
      <c r="I1" s="11"/>
      <c r="J1" s="11"/>
      <c r="K1" s="13"/>
      <c r="L1" s="13" t="s">
        <v>7</v>
      </c>
    </row>
    <row r="2" spans="1:12" ht="9" customHeight="1">
      <c r="A2" s="9"/>
      <c r="B2" s="9"/>
      <c r="C2" s="9"/>
      <c r="D2" s="9"/>
      <c r="E2" s="9"/>
      <c r="F2" s="10"/>
      <c r="G2" s="9"/>
      <c r="H2" s="9"/>
      <c r="I2" s="9"/>
      <c r="J2" s="9"/>
      <c r="K2" s="9"/>
      <c r="L2" s="9"/>
    </row>
    <row r="3" spans="1:12" s="15" customFormat="1" ht="51" customHeight="1">
      <c r="A3" s="91" t="s">
        <v>41</v>
      </c>
      <c r="B3" s="91"/>
      <c r="C3" s="91"/>
      <c r="D3" s="91"/>
      <c r="E3" s="107"/>
      <c r="F3" s="107"/>
      <c r="G3" s="107"/>
      <c r="H3" s="107"/>
      <c r="I3" s="107"/>
      <c r="J3" s="107"/>
      <c r="K3" s="108">
        <f>'Plan Muster'!M3</f>
        <v>2011</v>
      </c>
      <c r="L3" s="108"/>
    </row>
    <row r="4" spans="1:12" s="20" customFormat="1" ht="9" customHeight="1">
      <c r="A4" s="16"/>
      <c r="B4" s="16"/>
      <c r="C4" s="16"/>
      <c r="D4" s="16"/>
      <c r="E4" s="16"/>
      <c r="F4" s="17"/>
      <c r="G4" s="18"/>
      <c r="H4" s="18"/>
      <c r="I4" s="18"/>
      <c r="J4" s="18"/>
      <c r="K4" s="18"/>
      <c r="L4" s="19"/>
    </row>
    <row r="5" spans="1:12" s="20" customFormat="1" ht="22.5" customHeight="1">
      <c r="A5" s="90" t="s">
        <v>9</v>
      </c>
      <c r="B5" s="90"/>
      <c r="C5" s="102" t="str">
        <f>'Plan Muster'!C5</f>
        <v>Laib Lea</v>
      </c>
      <c r="D5" s="102"/>
      <c r="E5" s="102"/>
      <c r="F5" s="17"/>
      <c r="G5" s="23" t="s">
        <v>10</v>
      </c>
      <c r="H5" s="24">
        <f>'Plan Muster'!I5</f>
        <v>1995</v>
      </c>
      <c r="I5" s="23" t="s">
        <v>11</v>
      </c>
      <c r="J5" s="102" t="str">
        <f>'Plan Muster'!L5</f>
        <v>TV Amriswil</v>
      </c>
      <c r="K5" s="102"/>
      <c r="L5" s="102"/>
    </row>
    <row r="6" spans="1:12" s="20" customFormat="1" ht="9" customHeight="1">
      <c r="A6" s="16"/>
      <c r="B6" s="16"/>
      <c r="C6" s="16"/>
      <c r="D6" s="16"/>
      <c r="E6" s="16"/>
      <c r="F6" s="17"/>
      <c r="G6" s="18"/>
      <c r="H6" s="18"/>
      <c r="I6" s="18"/>
      <c r="J6" s="18"/>
      <c r="K6" s="18"/>
      <c r="L6" s="19"/>
    </row>
    <row r="7" spans="1:12" s="20" customFormat="1" ht="25.5" customHeight="1">
      <c r="A7" s="90" t="s">
        <v>12</v>
      </c>
      <c r="B7" s="90"/>
      <c r="C7" s="22" t="str">
        <f>'Plan Muster'!C7</f>
        <v>800m</v>
      </c>
      <c r="D7" s="23" t="s">
        <v>13</v>
      </c>
      <c r="E7" s="64">
        <f>INT(E8/10000)/1440+INT(MOD(E8,10000)/100)/86400+MOD(E8,100)/8640000</f>
        <v>0.0015533564814814817</v>
      </c>
      <c r="F7" s="17"/>
      <c r="G7" s="79" t="s">
        <v>103</v>
      </c>
      <c r="H7" s="64">
        <f>INT(H8/10000)/1440+INT(MOD(H8,10000)/100)/86400+MOD(H8,100)/8640000</f>
        <v>0.0015351851851851852</v>
      </c>
      <c r="I7" s="97" t="s">
        <v>56</v>
      </c>
      <c r="J7" s="97"/>
      <c r="K7" s="64">
        <f>INT(K8/10000)/1440+INT(MOD(K8,10000)/100)/86400+MOD(K8,100)/8640000</f>
        <v>0.0015489583333333334</v>
      </c>
      <c r="L7" s="64">
        <f>INT(L8/10000)/1440+INT(MOD(L8,10000)/100)/86400+MOD(L8,100)/8640000</f>
        <v>0.0015575694444444448</v>
      </c>
    </row>
    <row r="8" spans="1:12" s="20" customFormat="1" ht="14.25" customHeight="1">
      <c r="A8" s="21"/>
      <c r="B8" s="21"/>
      <c r="C8" s="25"/>
      <c r="D8" s="25"/>
      <c r="E8" s="80">
        <f>'Plan Muster'!E8</f>
        <v>21421</v>
      </c>
      <c r="F8" s="17"/>
      <c r="G8" s="21"/>
      <c r="H8" s="80">
        <v>21264</v>
      </c>
      <c r="I8" s="21"/>
      <c r="J8" s="21"/>
      <c r="K8" s="81">
        <f>'Ausw Muster'!D45</f>
        <v>21383</v>
      </c>
      <c r="L8" s="81">
        <f>'Ausw Muster'!G47</f>
        <v>21457.4</v>
      </c>
    </row>
    <row r="9" spans="1:11" s="20" customFormat="1" ht="22.5" customHeight="1">
      <c r="A9" s="90" t="s">
        <v>35</v>
      </c>
      <c r="B9" s="90"/>
      <c r="C9" s="106" t="str">
        <f>'Plan Muster'!C9</f>
        <v>EYOF, SM Gold Freiluft</v>
      </c>
      <c r="D9" s="106"/>
      <c r="E9" s="106"/>
      <c r="F9" s="97" t="s">
        <v>36</v>
      </c>
      <c r="G9" s="97"/>
      <c r="H9" s="64">
        <f>INT(H10/10000)/1440+INT(MOD(H10,10000)/100)/86400+MOD(H10,100)/8640000</f>
        <v>0.0015219907407407406</v>
      </c>
      <c r="I9" s="23" t="s">
        <v>17</v>
      </c>
      <c r="J9" s="27">
        <f>'Plan Muster'!L9</f>
        <v>0.0015219907407407406</v>
      </c>
      <c r="K9" s="27"/>
    </row>
    <row r="10" spans="1:12" s="30" customFormat="1" ht="12" customHeight="1">
      <c r="A10" s="21"/>
      <c r="B10" s="21"/>
      <c r="C10" s="28"/>
      <c r="D10" s="28"/>
      <c r="E10" s="28"/>
      <c r="F10" s="28"/>
      <c r="G10" s="21"/>
      <c r="H10" s="80">
        <f>'Plan Muster'!I10</f>
        <v>21150</v>
      </c>
      <c r="I10" s="21"/>
      <c r="J10" s="21"/>
      <c r="K10" s="21"/>
      <c r="L10" s="29"/>
    </row>
  </sheetData>
  <sheetProtection/>
  <mergeCells count="11">
    <mergeCell ref="A3:D3"/>
    <mergeCell ref="E3:J3"/>
    <mergeCell ref="J5:L5"/>
    <mergeCell ref="K3:L3"/>
    <mergeCell ref="A5:B5"/>
    <mergeCell ref="A9:B9"/>
    <mergeCell ref="C5:E5"/>
    <mergeCell ref="C9:E9"/>
    <mergeCell ref="I7:J7"/>
    <mergeCell ref="F9:G9"/>
    <mergeCell ref="A7:B7"/>
  </mergeCells>
  <printOptions/>
  <pageMargins left="0.61" right="0.6" top="0.5905511811023623" bottom="0.5905511811023623" header="0.5118110236220472" footer="0.5118110236220472"/>
  <pageSetup fitToHeight="1" fitToWidth="1" horizontalDpi="300" verticalDpi="3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BASPO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Rolf Weber</dc:creator>
  <cp:keywords/>
  <dc:description/>
  <cp:lastModifiedBy>Dietrich</cp:lastModifiedBy>
  <cp:lastPrinted>2011-04-19T09:42:54Z</cp:lastPrinted>
  <dcterms:created xsi:type="dcterms:W3CDTF">2005-11-01T12:27:23Z</dcterms:created>
  <dcterms:modified xsi:type="dcterms:W3CDTF">2017-03-15T10:17:40Z</dcterms:modified>
  <cp:category/>
  <cp:version/>
  <cp:contentType/>
  <cp:contentStatus/>
</cp:coreProperties>
</file>